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40" firstSheet="52" activeTab="52"/>
  </bookViews>
  <sheets>
    <sheet name="公用信息" sheetId="158" state="hidden" r:id="rId1"/>
    <sheet name="报告用表" sheetId="161" state="hidden" r:id="rId2"/>
    <sheet name="1-汇总表" sheetId="1" state="hidden" r:id="rId3"/>
    <sheet name="3-流动资产汇总" sheetId="3" state="hidden" r:id="rId4"/>
    <sheet name="表3-1货币资金汇总表" sheetId="157" state="hidden" r:id="rId5"/>
    <sheet name="3-1-1现金" sheetId="4" state="hidden" r:id="rId6"/>
    <sheet name="3-1-2银行存款" sheetId="5" state="hidden" r:id="rId7"/>
    <sheet name="3-1-3其他货币资金" sheetId="6" state="hidden" r:id="rId8"/>
    <sheet name="3-2交易性金融资产汇总" sheetId="7" state="hidden" r:id="rId9"/>
    <sheet name="3-2-1-股票" sheetId="8" state="hidden" r:id="rId10"/>
    <sheet name="3-2-2-债券" sheetId="9" state="hidden" r:id="rId11"/>
    <sheet name="3-2-3-基金" sheetId="121" state="hidden" r:id="rId12"/>
    <sheet name="3-3衍生金融资产" sheetId="98" state="hidden" r:id="rId13"/>
    <sheet name="3-4应收票据" sheetId="164" state="hidden" r:id="rId14"/>
    <sheet name="3-5应收账款" sheetId="165" state="hidden" r:id="rId15"/>
    <sheet name="3-6应收款项融资" sheetId="174" state="hidden" r:id="rId16"/>
    <sheet name="3-7预付款项" sheetId="14" state="hidden" r:id="rId17"/>
    <sheet name="3-8其他应收款汇总" sheetId="16" state="hidden" r:id="rId18"/>
    <sheet name="3-8-1应收利息" sheetId="166" state="hidden" r:id="rId19"/>
    <sheet name="3-8-2应收股利" sheetId="167" state="hidden" r:id="rId20"/>
    <sheet name="3-8-3其他应收款 " sheetId="168" state="hidden" r:id="rId21"/>
    <sheet name="3-9存货汇总" sheetId="17" state="hidden" r:id="rId22"/>
    <sheet name="3-9-1材料采购（在途物资）" sheetId="19" state="hidden" r:id="rId23"/>
    <sheet name="3-9-2原材料" sheetId="18" state="hidden" r:id="rId24"/>
    <sheet name="3-9-3在库周转材料" sheetId="20" state="hidden" r:id="rId25"/>
    <sheet name="3-9-4委托加工物资" sheetId="100" state="hidden" r:id="rId26"/>
    <sheet name="3-9-5产成品（库存商品）" sheetId="23" state="hidden" r:id="rId27"/>
    <sheet name="3-9-6在产品（自制半成品）" sheetId="99" state="hidden" r:id="rId28"/>
    <sheet name="3-9-7发出商品" sheetId="116" state="hidden" r:id="rId29"/>
    <sheet name="3-9-8在用周转材料" sheetId="26" state="hidden" r:id="rId30"/>
    <sheet name="3-10合同资产" sheetId="177" state="hidden" r:id="rId31"/>
    <sheet name="3-11持有待售资产" sheetId="13" state="hidden" r:id="rId32"/>
    <sheet name="3-12一年到期非流动资产" sheetId="31" state="hidden" r:id="rId33"/>
    <sheet name="3-13其他流动资产" sheetId="32" state="hidden" r:id="rId34"/>
    <sheet name="4-非流动资产汇总" sheetId="150" state="hidden" r:id="rId35"/>
    <sheet name="4-1债权投资" sheetId="35" state="hidden" r:id="rId36"/>
    <sheet name="4-2其他债权投资" sheetId="180" state="hidden" r:id="rId37"/>
    <sheet name="4-3长期应收" sheetId="127" state="hidden" r:id="rId38"/>
    <sheet name="4-4股权投资" sheetId="36" state="hidden" r:id="rId39"/>
    <sheet name="4-5其他权益工具投资" sheetId="124" state="hidden" r:id="rId40"/>
    <sheet name="4-6其他非流动金融资产" sheetId="181" state="hidden" r:id="rId41"/>
    <sheet name="4-6-1-股票" sheetId="182" state="hidden" r:id="rId42"/>
    <sheet name="4-6-2-债券" sheetId="183" state="hidden" r:id="rId43"/>
    <sheet name="4-6-3-基金" sheetId="184" state="hidden" r:id="rId44"/>
    <sheet name="4-7-1投资性房地产" sheetId="126" state="hidden" r:id="rId45"/>
    <sheet name="4-7-2投资性房地产" sheetId="154" state="hidden" r:id="rId46"/>
    <sheet name="4-7-3投资性地产" sheetId="156" state="hidden" r:id="rId47"/>
    <sheet name="4-7-4投资性地产" sheetId="155" state="hidden" r:id="rId48"/>
    <sheet name="4-8固定资产汇总" sheetId="37" state="hidden" r:id="rId49"/>
    <sheet name="4-8-1房屋建筑物" sheetId="38" state="hidden" r:id="rId50"/>
    <sheet name="4-8-2构筑物" sheetId="39" state="hidden" r:id="rId51"/>
    <sheet name="4-8-3管道沟槽" sheetId="40" state="hidden" r:id="rId52"/>
    <sheet name="标的清单" sheetId="41" r:id="rId53"/>
    <sheet name="存货—周转材料" sheetId="188" state="hidden" r:id="rId54"/>
    <sheet name="汇总" sheetId="187" state="hidden" r:id="rId55"/>
    <sheet name="4-8-7固定资产清理" sheetId="47" state="hidden" r:id="rId56"/>
    <sheet name="4-9在建工程汇总" sheetId="128" state="hidden" r:id="rId57"/>
    <sheet name="4-9-1在建（土建）" sheetId="45" state="hidden" r:id="rId58"/>
    <sheet name="4-9-2在建（设备）" sheetId="46" state="hidden" r:id="rId59"/>
    <sheet name="4-9-3在建工程（工程物资）" sheetId="44" state="hidden" r:id="rId60"/>
    <sheet name="4-10生产性生物资产" sheetId="129" state="hidden" r:id="rId61"/>
    <sheet name="4-11油气资产" sheetId="130" state="hidden" r:id="rId62"/>
    <sheet name="4-12使用权资产" sheetId="178" state="hidden" r:id="rId63"/>
    <sheet name="4-13无形资产汇总" sheetId="131" state="hidden" r:id="rId64"/>
    <sheet name="4-13-1无形-土地" sheetId="49" state="hidden" r:id="rId65"/>
    <sheet name="4-13-2无形-矿业权" sheetId="152" state="hidden" r:id="rId66"/>
    <sheet name="4-13-3无形-其他" sheetId="50" state="hidden" r:id="rId67"/>
    <sheet name="4-14开发支出" sheetId="151" state="hidden" r:id="rId68"/>
    <sheet name="4-15商誉" sheetId="133" state="hidden" r:id="rId69"/>
    <sheet name="4-16长期待摊费用" sheetId="52" state="hidden" r:id="rId70"/>
    <sheet name="4-17递延所得税资产" sheetId="54" state="hidden" r:id="rId71"/>
    <sheet name="4-18其他非流动资产" sheetId="53" state="hidden" r:id="rId72"/>
    <sheet name="5-流动负债汇总" sheetId="55" state="hidden" r:id="rId73"/>
    <sheet name="5-1短期借款" sheetId="56" state="hidden" r:id="rId74"/>
    <sheet name="5-2交易性金融负债" sheetId="134" state="hidden" r:id="rId75"/>
    <sheet name="5-3衍生金融负债" sheetId="57" state="hidden" r:id="rId76"/>
    <sheet name="5-4应付票据" sheetId="169" state="hidden" r:id="rId77"/>
    <sheet name="5-5应付账款" sheetId="170" state="hidden" r:id="rId78"/>
    <sheet name="5-6预收款项" sheetId="59" state="hidden" r:id="rId79"/>
    <sheet name="5-7合同负债" sheetId="179" state="hidden" r:id="rId80"/>
    <sheet name="5-8职工薪酬" sheetId="62" state="hidden" r:id="rId81"/>
    <sheet name="5-9应交税费" sheetId="64" state="hidden" r:id="rId82"/>
    <sheet name="5-10其他应付款汇总表" sheetId="61" state="hidden" r:id="rId83"/>
    <sheet name="5-10-1应付利息" sheetId="171" state="hidden" r:id="rId84"/>
    <sheet name="5-10-2应付股利（利润）" sheetId="172" state="hidden" r:id="rId85"/>
    <sheet name="5-10-3其他应付款 " sheetId="173" state="hidden" r:id="rId86"/>
    <sheet name="5-11持有待售负债" sheetId="65" state="hidden" r:id="rId87"/>
    <sheet name="5-12一年到期非流动负债" sheetId="68" state="hidden" r:id="rId88"/>
    <sheet name="5-13其他流动负债" sheetId="69" state="hidden" r:id="rId89"/>
    <sheet name="6-非流动负债汇总 " sheetId="70" state="hidden" r:id="rId90"/>
    <sheet name="6-1长期借款" sheetId="71" state="hidden" r:id="rId91"/>
    <sheet name="6-2应付债券" sheetId="110" state="hidden" r:id="rId92"/>
    <sheet name="6-3租赁负债" sheetId="176" state="hidden" r:id="rId93"/>
    <sheet name="6-4长期应付款" sheetId="73" state="hidden" r:id="rId94"/>
    <sheet name="6-5长期应付职工薪酬 " sheetId="185" state="hidden" r:id="rId95"/>
    <sheet name="6-6预计负债" sheetId="136" state="hidden" r:id="rId96"/>
    <sheet name="6-7递延收益" sheetId="111" state="hidden" r:id="rId97"/>
    <sheet name="6-8递延所得税负债" sheetId="76" state="hidden" r:id="rId98"/>
    <sheet name="6-9其他非流动负债" sheetId="96" state="hidden" r:id="rId99"/>
    <sheet name="净资产汇总" sheetId="159" state="hidden" r:id="rId100"/>
    <sheet name="00000000" sheetId="78" state="veryHidden" r:id="rId101"/>
  </sheets>
  <definedNames>
    <definedName name="_xlnm._FilterDatabase" localSheetId="52" hidden="1">标的清单!$A$6:$I$160</definedName>
    <definedName name="_xlnm._FilterDatabase" localSheetId="53" hidden="1">存货—周转材料!$A$6:$N$35</definedName>
    <definedName name="_Fill" localSheetId="30" hidden="1">#REF!</definedName>
    <definedName name="_Fill" localSheetId="15" hidden="1">#REF!</definedName>
    <definedName name="_Fill" localSheetId="20" hidden="1">#REF!</definedName>
    <definedName name="_Fill" localSheetId="62" hidden="1">#REF!</definedName>
    <definedName name="_Fill" localSheetId="36" hidden="1">#REF!</definedName>
    <definedName name="_Fill" localSheetId="85" hidden="1">#REF!</definedName>
    <definedName name="_Fill" localSheetId="79" hidden="1">#REF!</definedName>
    <definedName name="_Fill" localSheetId="92" hidden="1">#REF!</definedName>
    <definedName name="_Fill" localSheetId="94" hidden="1">#REF!</definedName>
    <definedName name="_Fill" hidden="1">#REF!</definedName>
    <definedName name="_xlnm._FilterDatabase" localSheetId="19" hidden="1">'3-8-2应收股利'!$A$1:$I$30</definedName>
    <definedName name="lo" localSheetId="30" hidden="1">#REF!</definedName>
    <definedName name="lo" localSheetId="15" hidden="1">#REF!</definedName>
    <definedName name="lo" localSheetId="20" hidden="1">#REF!</definedName>
    <definedName name="lo" localSheetId="62" hidden="1">#REF!</definedName>
    <definedName name="lo" localSheetId="85" hidden="1">#REF!</definedName>
    <definedName name="lo" localSheetId="79" hidden="1">#REF!</definedName>
    <definedName name="lo" localSheetId="92" hidden="1">#REF!</definedName>
    <definedName name="lo" localSheetId="94" hidden="1">#REF!</definedName>
    <definedName name="lo" hidden="1">#REF!</definedName>
    <definedName name="_xlnm.Print_Area" localSheetId="2">'1-汇总表'!$A$1:$F$33</definedName>
    <definedName name="_xlnm.Print_Area" localSheetId="30">'3-10合同资产'!$A$1:$I$28</definedName>
    <definedName name="_xlnm.Print_Area" localSheetId="31">'3-11持有待售资产'!$A$1:$L$30</definedName>
    <definedName name="_xlnm.Print_Area" localSheetId="32">'3-12一年到期非流动资产'!$A$1:$I$28</definedName>
    <definedName name="_xlnm.Print_Area" localSheetId="6">'3-1-2银行存款'!$A$1:$K$30</definedName>
    <definedName name="_xlnm.Print_Area" localSheetId="7">'3-1-3其他货币资金'!$A$1:$K$31</definedName>
    <definedName name="_xlnm.Print_Area" localSheetId="9">'3-2-1-股票'!$A$1:$L$29</definedName>
    <definedName name="_xlnm.Print_Area" localSheetId="10">'3-2-2-债券'!$A$1:$L$29</definedName>
    <definedName name="_xlnm.Print_Area" localSheetId="11">'3-2-3-基金'!$A$1:$L$31</definedName>
    <definedName name="_xlnm.Print_Area" localSheetId="8">'3-2交易性金融资产汇总'!$A$1:$F$25</definedName>
    <definedName name="_xlnm.Print_Area" localSheetId="12">'3-3衍生金融资产'!$A$1:$I$27</definedName>
    <definedName name="_xlnm.Print_Area" localSheetId="13">'3-4应收票据'!$A$1:$J$29</definedName>
    <definedName name="_xlnm.Print_Area" localSheetId="14">'3-5应收账款'!$A$1:$M$28</definedName>
    <definedName name="_xlnm.Print_Area" localSheetId="15">'3-6应收款项融资'!$A$1:$M$28</definedName>
    <definedName name="_xlnm.Print_Area" localSheetId="16">'3-7预付款项'!$A$1:$M$29</definedName>
    <definedName name="_xlnm.Print_Area" localSheetId="18">'3-8-1应收利息'!$A$1:$K$30</definedName>
    <definedName name="_xlnm.Print_Area" localSheetId="19">'3-8-2应收股利'!$A$1:$I$30</definedName>
    <definedName name="_xlnm.Print_Area" localSheetId="20">'3-8-3其他应收款 '!$A$1:$M$29</definedName>
    <definedName name="_xlnm.Print_Area" localSheetId="17">'3-8其他应收款汇总'!$A$1:$F$27</definedName>
    <definedName name="_xlnm.Print_Area" localSheetId="22">'3-9-1材料采购（在途物资）'!$A$1:$L$28</definedName>
    <definedName name="_xlnm.Print_Area" localSheetId="23">'3-9-2原材料'!$A$1:$N$402</definedName>
    <definedName name="_xlnm.Print_Area" localSheetId="24">'3-9-3在库周转材料'!$A$1:$M$28</definedName>
    <definedName name="_xlnm.Print_Area" localSheetId="25">'3-9-4委托加工物资'!$A$1:$M$29</definedName>
    <definedName name="_xlnm.Print_Area" localSheetId="26">'3-9-5产成品（库存商品）'!$A$1:$N$30</definedName>
    <definedName name="_xlnm.Print_Area" localSheetId="27">'3-9-6在产品（自制半成品）'!$A$1:$M$102</definedName>
    <definedName name="_xlnm.Print_Area" localSheetId="28">'3-9-7发出商品'!$A$1:$M$29</definedName>
    <definedName name="_xlnm.Print_Area" localSheetId="29">'3-9-8在用周转材料'!$A$1:$N$32</definedName>
    <definedName name="_xlnm.Print_Area" localSheetId="21">'3-9存货汇总'!$A$1:$F$26</definedName>
    <definedName name="_xlnm.Print_Area" localSheetId="60">'4-10生产性生物资产'!$A$1:$M$27</definedName>
    <definedName name="_xlnm.Print_Area" localSheetId="61">'4-11油气资产'!$A$1:$N$28</definedName>
    <definedName name="_xlnm.Print_Area" localSheetId="62">'4-12使用权资产'!$A$1:$J$30</definedName>
    <definedName name="_xlnm.Print_Area" localSheetId="64">'4-13-1无形-土地'!$A$1:$P$27</definedName>
    <definedName name="_xlnm.Print_Area" localSheetId="65">'4-13-2无形-矿业权'!$A$1:$N$29</definedName>
    <definedName name="_xlnm.Print_Area" localSheetId="66">'4-13-3无形-其他'!$A$1:$L$29</definedName>
    <definedName name="_xlnm.Print_Area" localSheetId="67">'4-14开发支出'!$A$1:$H$27</definedName>
    <definedName name="_xlnm.Print_Area" localSheetId="68">'4-15商誉'!$A$1:$H$26</definedName>
    <definedName name="_xlnm.Print_Area" localSheetId="69">'4-16长期待摊费用'!$A$1:$K$29</definedName>
    <definedName name="_xlnm.Print_Area" localSheetId="70">'4-17递延所得税资产'!$A$1:$F$28</definedName>
    <definedName name="_xlnm.Print_Area" localSheetId="71">'4-18其他非流动资产'!$A$1:$H$28</definedName>
    <definedName name="_xlnm.Print_Area" localSheetId="35">'4-1债权投资'!$A$1:$L$28</definedName>
    <definedName name="_xlnm.Print_Area" localSheetId="36">'4-2其他债权投资'!$A$1:$L$28</definedName>
    <definedName name="_xlnm.Print_Area" localSheetId="37">'4-3长期应收'!$A$1:$I$28</definedName>
    <definedName name="_xlnm.Print_Area" localSheetId="38">'4-4股权投资'!$A$1:$K$29</definedName>
    <definedName name="_xlnm.Print_Area" localSheetId="39">'4-5其他权益工具投资'!$A$1:$J$29</definedName>
    <definedName name="_xlnm.Print_Area" localSheetId="41">'4-6-1-股票'!$A$1:$L$29</definedName>
    <definedName name="_xlnm.Print_Area" localSheetId="42">'4-6-2-债券'!$A$1:$L$29</definedName>
    <definedName name="_xlnm.Print_Area" localSheetId="43">'4-6-3-基金'!$A$1:$L$31</definedName>
    <definedName name="_xlnm.Print_Area" localSheetId="40">'4-6其他非流动金融资产'!$A$1:$F$25</definedName>
    <definedName name="_xlnm.Print_Area" localSheetId="44">'4-7-1投资性房地产'!$A$1:$Q$29</definedName>
    <definedName name="_xlnm.Print_Area" localSheetId="45">'4-7-2投资性房地产'!$A$1:$Q$26</definedName>
    <definedName name="_xlnm.Print_Area" localSheetId="46">'4-7-3投资性地产'!$A$1:$Q$30</definedName>
    <definedName name="_xlnm.Print_Area" localSheetId="49">'4-8-1房屋建筑物'!$A$1:$S$30</definedName>
    <definedName name="_xlnm.Print_Area" localSheetId="50">'4-8-2构筑物'!$A$1:$R$24</definedName>
    <definedName name="_xlnm.Print_Area" localSheetId="51">'4-8-3管道沟槽'!$A$1:$Q$34</definedName>
    <definedName name="_xlnm.Print_Area" localSheetId="52">标的清单!$A$1:$I$160</definedName>
    <definedName name="_xlnm.Print_Area" localSheetId="55">'4-8-7固定资产清理'!$A$1:$K$29</definedName>
    <definedName name="_xlnm.Print_Area" localSheetId="48">'4-8固定资产汇总'!$A$1:$J$23</definedName>
    <definedName name="_xlnm.Print_Area" localSheetId="57">'4-9-1在建（土建）'!$A$1:$M$29</definedName>
    <definedName name="_xlnm.Print_Area" localSheetId="58">'4-9-2在建（设备）'!$A$1:$R$29</definedName>
    <definedName name="_xlnm.Print_Area" localSheetId="56">'4-9在建工程汇总'!$A$1:$F$28</definedName>
    <definedName name="_xlnm.Print_Area" localSheetId="83">'5-10-1应付利息'!$A$1:$I$27</definedName>
    <definedName name="_xlnm.Print_Area" localSheetId="84">'5-10-2应付股利（利润）'!$A$1:$G$27</definedName>
    <definedName name="_xlnm.Print_Area" localSheetId="85">'5-10-3其他应付款 '!$A$1:$J$29</definedName>
    <definedName name="_xlnm.Print_Area" localSheetId="82">'5-10其他应付款汇总表'!$A$1:$D$27</definedName>
    <definedName name="_xlnm.Print_Area" localSheetId="86">'5-11持有待售负债'!$A$1:$G$27</definedName>
    <definedName name="_xlnm.Print_Area" localSheetId="87">'5-12一年到期非流动负债'!$A$1:$H$28</definedName>
    <definedName name="_xlnm.Print_Area" localSheetId="88">'5-13其他流动负债'!$A$1:$G$26</definedName>
    <definedName name="_xlnm.Print_Area" localSheetId="73">'5-1短期借款'!$A$1:$L$28</definedName>
    <definedName name="_xlnm.Print_Area" localSheetId="75">'5-3衍生金融负债'!$A$1:$H$31</definedName>
    <definedName name="_xlnm.Print_Area" localSheetId="76">'5-4应付票据'!$A$1:$H$30</definedName>
    <definedName name="_xlnm.Print_Area" localSheetId="77">'5-5应付账款'!$A$1:$J$28</definedName>
    <definedName name="_xlnm.Print_Area" localSheetId="78">'5-6预收款项'!$A$1:$J$28</definedName>
    <definedName name="_xlnm.Print_Area" localSheetId="79">'5-7合同负债'!$A$1:$G$28</definedName>
    <definedName name="_xlnm.Print_Area" localSheetId="80">'5-8职工薪酬'!$A$1:$F$26</definedName>
    <definedName name="_xlnm.Print_Area" localSheetId="81">'5-9应交税费'!$A$1:$G$27</definedName>
    <definedName name="_xlnm.Print_Area" localSheetId="90">'6-1长期借款'!$A$1:$L$29</definedName>
    <definedName name="_xlnm.Print_Area" localSheetId="91">'6-2应付债券'!$A$1:$I$28</definedName>
    <definedName name="_xlnm.Print_Area" localSheetId="92">'6-3租赁负债'!$A$1:$H$28</definedName>
    <definedName name="_xlnm.Print_Area" localSheetId="93">'6-4长期应付款'!$A$1:$I$30</definedName>
    <definedName name="_xlnm.Print_Area" localSheetId="94">'6-5长期应付职工薪酬 '!$A$1:$F$26</definedName>
    <definedName name="_xlnm.Print_Area" localSheetId="95">'6-6预计负债'!$A$1:$G$28</definedName>
    <definedName name="_xlnm.Print_Area" localSheetId="96">'6-7递延收益'!$A$1:$G$28</definedName>
    <definedName name="_xlnm.Print_Area" localSheetId="97">'6-8递延所得税负债'!$A$1:$F$28</definedName>
    <definedName name="_xlnm.Print_Area" localSheetId="98">'6-9其他非流动负债'!$A$1:$G$28</definedName>
    <definedName name="_xlnm.Print_Titles" localSheetId="30">'3-10合同资产'!$1:$5</definedName>
    <definedName name="_xlnm.Print_Titles" localSheetId="31">'3-11持有待售资产'!$1:$5</definedName>
    <definedName name="_xlnm.Print_Titles" localSheetId="5">'3-1-1现金'!$1:$5</definedName>
    <definedName name="_xlnm.Print_Titles" localSheetId="32">'3-12一年到期非流动资产'!$1:$5</definedName>
    <definedName name="_xlnm.Print_Titles" localSheetId="6">'3-1-2银行存款'!$1:$5</definedName>
    <definedName name="_xlnm.Print_Titles" localSheetId="7">'3-1-3其他货币资金'!$1:$5</definedName>
    <definedName name="_xlnm.Print_Titles" localSheetId="33">'3-13其他流动资产'!$1:$5</definedName>
    <definedName name="_xlnm.Print_Titles" localSheetId="9">'3-2-1-股票'!$1:$5</definedName>
    <definedName name="_xlnm.Print_Titles" localSheetId="10">'3-2-2-债券'!$1:$5</definedName>
    <definedName name="_xlnm.Print_Titles" localSheetId="11">'3-2-3-基金'!$1:$5</definedName>
    <definedName name="_xlnm.Print_Titles" localSheetId="8">'3-2交易性金融资产汇总'!$1:$5</definedName>
    <definedName name="_xlnm.Print_Titles" localSheetId="12">'3-3衍生金融资产'!$1:$5</definedName>
    <definedName name="_xlnm.Print_Titles" localSheetId="13">'3-4应收票据'!$1:$5</definedName>
    <definedName name="_xlnm.Print_Titles" localSheetId="14">'3-5应收账款'!$1:$5</definedName>
    <definedName name="_xlnm.Print_Titles" localSheetId="15">'3-6应收款项融资'!$1:$5</definedName>
    <definedName name="_xlnm.Print_Titles" localSheetId="16">'3-7预付款项'!$1:$5</definedName>
    <definedName name="_xlnm.Print_Titles" localSheetId="18">'3-8-1应收利息'!$1:$5</definedName>
    <definedName name="_xlnm.Print_Titles" localSheetId="19">'3-8-2应收股利'!$1:$5</definedName>
    <definedName name="_xlnm.Print_Titles" localSheetId="20">'3-8-3其他应收款 '!$1:$5</definedName>
    <definedName name="_xlnm.Print_Titles" localSheetId="17">'3-8其他应收款汇总'!$1:$5</definedName>
    <definedName name="_xlnm.Print_Titles" localSheetId="22">'3-9-1材料采购（在途物资）'!$1:$6</definedName>
    <definedName name="_xlnm.Print_Titles" localSheetId="23">'3-9-2原材料'!$1:$6</definedName>
    <definedName name="_xlnm.Print_Titles" localSheetId="24">'3-9-3在库周转材料'!$1:$6</definedName>
    <definedName name="_xlnm.Print_Titles" localSheetId="25">'3-9-4委托加工物资'!$1:$6</definedName>
    <definedName name="_xlnm.Print_Titles" localSheetId="26">'3-9-5产成品（库存商品）'!$1:$6</definedName>
    <definedName name="_xlnm.Print_Titles" localSheetId="27">'3-9-6在产品（自制半成品）'!$1:$6</definedName>
    <definedName name="_xlnm.Print_Titles" localSheetId="28">'3-9-7发出商品'!$1:$6</definedName>
    <definedName name="_xlnm.Print_Titles" localSheetId="29">'3-9-8在用周转材料'!$1:$6</definedName>
    <definedName name="_xlnm.Print_Titles" localSheetId="21">'3-9存货汇总'!$1:$5</definedName>
    <definedName name="_xlnm.Print_Titles" localSheetId="60">'4-10生产性生物资产'!$1:$6</definedName>
    <definedName name="_xlnm.Print_Titles" localSheetId="61">'4-11油气资产'!$1:$6</definedName>
    <definedName name="_xlnm.Print_Titles" localSheetId="62">'4-12使用权资产'!$1:$5</definedName>
    <definedName name="_xlnm.Print_Titles" localSheetId="64">'4-13-1无形-土地'!$1:$5</definedName>
    <definedName name="_xlnm.Print_Titles" localSheetId="65">'4-13-2无形-矿业权'!$1:$5</definedName>
    <definedName name="_xlnm.Print_Titles" localSheetId="66">'4-13-3无形-其他'!$1:$5</definedName>
    <definedName name="_xlnm.Print_Titles" localSheetId="63">'4-13无形资产汇总'!$1:$5</definedName>
    <definedName name="_xlnm.Print_Titles" localSheetId="67">'4-14开发支出'!$1:$5</definedName>
    <definedName name="_xlnm.Print_Titles" localSheetId="68">'4-15商誉'!$1:$5</definedName>
    <definedName name="_xlnm.Print_Titles" localSheetId="69">'4-16长期待摊费用'!$1:$5</definedName>
    <definedName name="_xlnm.Print_Titles" localSheetId="70">'4-17递延所得税资产'!$1:$5</definedName>
    <definedName name="_xlnm.Print_Titles" localSheetId="71">'4-18其他非流动资产'!$1:$5</definedName>
    <definedName name="_xlnm.Print_Titles" localSheetId="35">'4-1债权投资'!$1:$5</definedName>
    <definedName name="_xlnm.Print_Titles" localSheetId="36">'4-2其他债权投资'!$1:$5</definedName>
    <definedName name="_xlnm.Print_Titles" localSheetId="37">'4-3长期应收'!$1:$5</definedName>
    <definedName name="_xlnm.Print_Titles" localSheetId="38">'4-4股权投资'!$1:$5</definedName>
    <definedName name="_xlnm.Print_Titles" localSheetId="39">'4-5其他权益工具投资'!$1:$5</definedName>
    <definedName name="_xlnm.Print_Titles" localSheetId="41">'4-6-1-股票'!$1:$5</definedName>
    <definedName name="_xlnm.Print_Titles" localSheetId="42">'4-6-2-债券'!$1:$5</definedName>
    <definedName name="_xlnm.Print_Titles" localSheetId="43">'4-6-3-基金'!$1:$5</definedName>
    <definedName name="_xlnm.Print_Titles" localSheetId="40">'4-6其他非流动金融资产'!$1:$5</definedName>
    <definedName name="_xlnm.Print_Titles" localSheetId="44">'4-7-1投资性房地产'!$1:$7</definedName>
    <definedName name="_xlnm.Print_Titles" localSheetId="45">'4-7-2投资性房地产'!$1:$7</definedName>
    <definedName name="_xlnm.Print_Titles" localSheetId="46">'4-7-3投资性地产'!$1:$6</definedName>
    <definedName name="_xlnm.Print_Titles" localSheetId="47">'4-7-4投资性地产'!$1:$6</definedName>
    <definedName name="_xlnm.Print_Titles" localSheetId="49">'4-8-1房屋建筑物'!$1:$6</definedName>
    <definedName name="_xlnm.Print_Titles" localSheetId="50">'4-8-2构筑物'!$1:$6</definedName>
    <definedName name="_xlnm.Print_Titles" localSheetId="51">'4-8-3管道沟槽'!$1:$6</definedName>
    <definedName name="_xlnm.Print_Titles" localSheetId="52">标的清单!$1:$6</definedName>
    <definedName name="_xlnm.Print_Titles" localSheetId="55">'4-8-7固定资产清理'!$1:$5</definedName>
    <definedName name="_xlnm.Print_Titles" localSheetId="48">'4-8固定资产汇总'!$1:$6</definedName>
    <definedName name="_xlnm.Print_Titles" localSheetId="57">'4-9-1在建（土建）'!$1:$5</definedName>
    <definedName name="_xlnm.Print_Titles" localSheetId="58">'4-9-2在建（设备）'!$1:$6</definedName>
    <definedName name="_xlnm.Print_Titles" localSheetId="59">'4-9-3在建工程（工程物资）'!$1:$6</definedName>
    <definedName name="_xlnm.Print_Titles" localSheetId="56">'4-9在建工程汇总'!$1:$5</definedName>
    <definedName name="_xlnm.Print_Titles" localSheetId="34">'4-非流动资产汇总'!$1:$5</definedName>
    <definedName name="_xlnm.Print_Titles" localSheetId="83">'5-10-1应付利息'!$1:$5</definedName>
    <definedName name="_xlnm.Print_Titles" localSheetId="84">'5-10-2应付股利（利润）'!$1:$5</definedName>
    <definedName name="_xlnm.Print_Titles" localSheetId="85">'5-10-3其他应付款 '!$1:$5</definedName>
    <definedName name="_xlnm.Print_Titles" localSheetId="82">'5-10其他应付款汇总表'!$1:$5</definedName>
    <definedName name="_xlnm.Print_Titles" localSheetId="86">'5-11持有待售负债'!$1:$5</definedName>
    <definedName name="_xlnm.Print_Titles" localSheetId="87">'5-12一年到期非流动负债'!$1:$5</definedName>
    <definedName name="_xlnm.Print_Titles" localSheetId="88">'5-13其他流动负债'!$1:$5</definedName>
    <definedName name="_xlnm.Print_Titles" localSheetId="74">'5-2交易性金融负债'!$1:$5</definedName>
    <definedName name="_xlnm.Print_Titles" localSheetId="75">'5-3衍生金融负债'!$1:$5</definedName>
    <definedName name="_xlnm.Print_Titles" localSheetId="76">'5-4应付票据'!$1:$5</definedName>
    <definedName name="_xlnm.Print_Titles" localSheetId="77">'5-5应付账款'!$1:$5</definedName>
    <definedName name="_xlnm.Print_Titles" localSheetId="78">'5-6预收款项'!$1:$5</definedName>
    <definedName name="_xlnm.Print_Titles" localSheetId="79">'5-7合同负债'!$1:$5</definedName>
    <definedName name="_xlnm.Print_Titles" localSheetId="80">'5-8职工薪酬'!$1:$5</definedName>
    <definedName name="_xlnm.Print_Titles" localSheetId="81">'5-9应交税费'!$1:$5</definedName>
    <definedName name="_xlnm.Print_Titles" localSheetId="72">'5-流动负债汇总'!$1:$5</definedName>
    <definedName name="_xlnm.Print_Titles" localSheetId="90">'6-1长期借款'!$1:$5</definedName>
    <definedName name="_xlnm.Print_Titles" localSheetId="91">'6-2应付债券'!$1:$5</definedName>
    <definedName name="_xlnm.Print_Titles" localSheetId="92">'6-3租赁负债'!$1:$6</definedName>
    <definedName name="_xlnm.Print_Titles" localSheetId="93">'6-4长期应付款'!$1:$6</definedName>
    <definedName name="_xlnm.Print_Titles" localSheetId="94">'6-5长期应付职工薪酬 '!$1:$5</definedName>
    <definedName name="_xlnm.Print_Titles" localSheetId="95">'6-6预计负债'!$1:$5</definedName>
    <definedName name="_xlnm.Print_Titles" localSheetId="96">'6-7递延收益'!$1:$5</definedName>
    <definedName name="_xlnm.Print_Titles" localSheetId="97">'6-8递延所得税负债'!$1:$5</definedName>
    <definedName name="_xlnm.Print_Titles" localSheetId="98">'6-9其他非流动负债'!$1:$5</definedName>
    <definedName name="_xlnm.Print_Titles" localSheetId="89">'6-非流动负债汇总 '!$1:$5</definedName>
    <definedName name="wrn.负债及权益." localSheetId="36" hidden="1">{"负债及权益",#N/A,FALSE,"TB-BS"}</definedName>
    <definedName name="wrn.负债及权益." hidden="1">{"负债及权益",#N/A,FALSE,"TB-BS"}</definedName>
    <definedName name="wrn.现金." localSheetId="36" hidden="1">{"现金主表",#N/A,FALSE,"正式Cashflow"}</definedName>
    <definedName name="wrn.现金." hidden="1">{"现金主表",#N/A,FALSE,"正式Cashflow"}</definedName>
    <definedName name="wrn.现金主表." localSheetId="36" hidden="1">{"现金主表",#N/A,FALSE,"正式Cashflow"}</definedName>
    <definedName name="wrn.现金主表." hidden="1">{"现金主表",#N/A,FALSE,"正式Cashflow"}</definedName>
    <definedName name="wrn.资产." localSheetId="36" hidden="1">{"资产",#N/A,FALSE,"TB-BS"}</definedName>
    <definedName name="wrn.资产." hidden="1">{"资产",#N/A,FALSE,"TB-BS"}</definedName>
    <definedName name="_xlnm.Print_Area" localSheetId="53">存货—周转材料!$A$1:$N$35</definedName>
    <definedName name="_xlnm.Print_Titles" localSheetId="53">存货—周转材料!$1:$6</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刘禹秀</author>
  </authors>
  <commentList>
    <comment ref="B17" authorId="0">
      <text>
        <r>
          <rPr>
            <b/>
            <sz val="9"/>
            <rFont val="宋体"/>
            <charset val="134"/>
          </rPr>
          <t>刘禹秀:</t>
        </r>
        <r>
          <rPr>
            <sz val="9"/>
            <rFont val="宋体"/>
            <charset val="134"/>
          </rPr>
          <t xml:space="preserve">
提示：此项组成为：两位签字评估师+其他参与操作人员</t>
        </r>
      </text>
    </comment>
  </commentList>
</comments>
</file>

<file path=xl/comments2.xml><?xml version="1.0" encoding="utf-8"?>
<comments xmlns="http://schemas.openxmlformats.org/spreadsheetml/2006/main">
  <authors>
    <author>chenjie</author>
  </authors>
  <commentList>
    <comment ref="D6" authorId="0">
      <text>
        <r>
          <rPr>
            <sz val="9"/>
            <rFont val="宋体"/>
            <charset val="134"/>
          </rPr>
          <t>开放式、封闭式等</t>
        </r>
      </text>
    </comment>
  </commentList>
</comments>
</file>

<file path=xl/comments3.xml><?xml version="1.0" encoding="utf-8"?>
<comments xmlns="http://schemas.openxmlformats.org/spreadsheetml/2006/main">
  <authors>
    <author>chenjie</author>
  </authors>
  <commentList>
    <comment ref="I6" authorId="0">
      <text>
        <r>
          <rPr>
            <sz val="9"/>
            <rFont val="宋体"/>
            <charset val="134"/>
          </rPr>
          <t>chenjie:</t>
        </r>
        <r>
          <rPr>
            <sz val="9"/>
            <rFont val="Times New Roman"/>
            <charset val="134"/>
          </rPr>
          <t xml:space="preserve">
1）欠款单位为关联方、总公司内部或本公司内部单位的，应在备注栏注明“关联方”、“总公司内部”“内部单位”；2） 涉诉款项应在备注中标明；3）评估基准日后已收回款项的，应注明日期如“2002年7月4日收回”；4）其他填表单位认为应说明的事项</t>
        </r>
      </text>
    </comment>
  </commentList>
</comments>
</file>

<file path=xl/comments4.xml><?xml version="1.0" encoding="utf-8"?>
<comments xmlns="http://schemas.openxmlformats.org/spreadsheetml/2006/main">
  <authors>
    <author>chenjie</author>
  </authors>
  <commentList>
    <comment ref="D6" authorId="0">
      <text>
        <r>
          <rPr>
            <sz val="9"/>
            <rFont val="宋体"/>
            <charset val="134"/>
          </rPr>
          <t>开放式、封闭式等</t>
        </r>
      </text>
    </comment>
  </commentList>
</comments>
</file>

<file path=xl/comments5.xml><?xml version="1.0" encoding="utf-8"?>
<comments xmlns="http://schemas.openxmlformats.org/spreadsheetml/2006/main">
  <authors>
    <author>chenjie</author>
  </authors>
  <commentList>
    <comment ref="E8" authorId="0">
      <text>
        <r>
          <rPr>
            <sz val="9"/>
            <rFont val="宋体"/>
            <charset val="134"/>
          </rPr>
          <t>chenjie:</t>
        </r>
        <r>
          <rPr>
            <sz val="9"/>
            <rFont val="Times New Roman"/>
            <charset val="134"/>
          </rPr>
          <t xml:space="preserve">
</t>
        </r>
        <r>
          <rPr>
            <sz val="9"/>
            <rFont val="宋体"/>
            <charset val="134"/>
          </rPr>
          <t>如：</t>
        </r>
        <r>
          <rPr>
            <sz val="9"/>
            <rFont val="Times New Roman"/>
            <charset val="134"/>
          </rPr>
          <t>“</t>
        </r>
        <r>
          <rPr>
            <sz val="9"/>
            <rFont val="宋体"/>
            <charset val="134"/>
          </rPr>
          <t>砖混、钢混、框架、砖木、简易</t>
        </r>
        <r>
          <rPr>
            <sz val="9"/>
            <rFont val="Times New Roman"/>
            <charset val="134"/>
          </rPr>
          <t>”</t>
        </r>
        <r>
          <rPr>
            <sz val="9"/>
            <rFont val="宋体"/>
            <charset val="134"/>
          </rPr>
          <t>等，</t>
        </r>
      </text>
    </comment>
    <comment ref="G8" authorId="0">
      <text>
        <r>
          <rPr>
            <sz val="9"/>
            <rFont val="宋体"/>
            <charset val="134"/>
          </rPr>
          <t>chenjie:</t>
        </r>
        <r>
          <rPr>
            <sz val="9"/>
            <rFont val="Times New Roman"/>
            <charset val="134"/>
          </rPr>
          <t xml:space="preserve">
</t>
        </r>
        <r>
          <rPr>
            <b/>
            <sz val="9"/>
            <rFont val="宋体"/>
            <charset val="134"/>
          </rPr>
          <t>m</t>
        </r>
        <r>
          <rPr>
            <sz val="12"/>
            <rFont val="宋体"/>
            <charset val="134"/>
          </rPr>
          <t>2</t>
        </r>
        <r>
          <rPr>
            <sz val="9"/>
            <rFont val="宋体"/>
            <charset val="134"/>
          </rPr>
          <t>或</t>
        </r>
        <r>
          <rPr>
            <b/>
            <sz val="9"/>
            <rFont val="宋体"/>
            <charset val="134"/>
          </rPr>
          <t>m</t>
        </r>
        <r>
          <rPr>
            <sz val="12"/>
            <rFont val="宋体"/>
            <charset val="134"/>
          </rPr>
          <t>3</t>
        </r>
      </text>
    </comment>
  </commentList>
</comments>
</file>

<file path=xl/comments6.xml><?xml version="1.0" encoding="utf-8"?>
<comments xmlns="http://schemas.openxmlformats.org/spreadsheetml/2006/main">
  <authors>
    <author>chenjie</author>
  </authors>
  <commentList>
    <comment ref="C7" authorId="0">
      <text>
        <r>
          <rPr>
            <sz val="9"/>
            <rFont val="宋体"/>
            <charset val="134"/>
          </rPr>
          <t>chenjie:</t>
        </r>
        <r>
          <rPr>
            <sz val="9"/>
            <rFont val="Times New Roman"/>
            <charset val="134"/>
          </rPr>
          <t xml:space="preserve">
</t>
        </r>
        <r>
          <rPr>
            <sz val="9"/>
            <rFont val="宋体"/>
            <charset val="134"/>
          </rPr>
          <t>如</t>
        </r>
        <r>
          <rPr>
            <sz val="9"/>
            <rFont val="Times New Roman"/>
            <charset val="134"/>
          </rPr>
          <t>“</t>
        </r>
        <r>
          <rPr>
            <sz val="9"/>
            <rFont val="宋体"/>
            <charset val="134"/>
          </rPr>
          <t>砖、钢筋砼、钢结构、砖铁栏杆、砼面、沥青面、砖面</t>
        </r>
        <r>
          <rPr>
            <sz val="9"/>
            <rFont val="Times New Roman"/>
            <charset val="134"/>
          </rPr>
          <t>”</t>
        </r>
        <r>
          <rPr>
            <sz val="9"/>
            <rFont val="宋体"/>
            <charset val="134"/>
          </rPr>
          <t>等</t>
        </r>
      </text>
    </comment>
    <comment ref="R7" authorId="0">
      <text>
        <r>
          <rPr>
            <sz val="9"/>
            <rFont val="宋体"/>
            <charset val="134"/>
          </rPr>
          <t>chenjie:</t>
        </r>
        <r>
          <rPr>
            <sz val="9"/>
            <rFont val="Times New Roman"/>
            <charset val="134"/>
          </rPr>
          <t xml:space="preserve">
</t>
        </r>
        <r>
          <rPr>
            <sz val="9"/>
            <rFont val="宋体"/>
            <charset val="134"/>
          </rPr>
          <t>备注中须说明的事项：</t>
        </r>
        <r>
          <rPr>
            <sz val="9"/>
            <rFont val="Times New Roman"/>
            <charset val="134"/>
          </rPr>
          <t>(1)</t>
        </r>
        <r>
          <rPr>
            <sz val="9"/>
            <rFont val="宋体"/>
            <charset val="134"/>
          </rPr>
          <t>对因改扩建已改变了原有建筑面积的；</t>
        </r>
        <r>
          <rPr>
            <sz val="9"/>
            <rFont val="Times New Roman"/>
            <charset val="134"/>
          </rPr>
          <t>(2)</t>
        </r>
        <r>
          <rPr>
            <sz val="9"/>
            <rFont val="宋体"/>
            <charset val="134"/>
          </rPr>
          <t>改扩建增加的相应价值未入帐的，注明未入帐部分的建筑面积。</t>
        </r>
        <r>
          <rPr>
            <sz val="9"/>
            <rFont val="Times New Roman"/>
            <charset val="134"/>
          </rPr>
          <t>(3)</t>
        </r>
        <r>
          <rPr>
            <sz val="9"/>
            <rFont val="宋体"/>
            <charset val="134"/>
          </rPr>
          <t>盘盈资产及非正常状态下的资产，如：</t>
        </r>
        <r>
          <rPr>
            <sz val="9"/>
            <rFont val="Times New Roman"/>
            <charset val="134"/>
          </rPr>
          <t>“</t>
        </r>
        <r>
          <rPr>
            <sz val="9"/>
            <rFont val="宋体"/>
            <charset val="134"/>
          </rPr>
          <t>已拆除、待报废</t>
        </r>
        <r>
          <rPr>
            <sz val="9"/>
            <rFont val="Times New Roman"/>
            <charset val="134"/>
          </rPr>
          <t>”</t>
        </r>
        <r>
          <rPr>
            <sz val="9"/>
            <rFont val="宋体"/>
            <charset val="134"/>
          </rPr>
          <t>等</t>
        </r>
        <r>
          <rPr>
            <sz val="9"/>
            <rFont val="Times New Roman"/>
            <charset val="134"/>
          </rPr>
          <t>(5)</t>
        </r>
        <r>
          <rPr>
            <sz val="9"/>
            <rFont val="宋体"/>
            <charset val="134"/>
          </rPr>
          <t>负数余额</t>
        </r>
      </text>
    </comment>
  </commentList>
</comments>
</file>

<file path=xl/comments7.xml><?xml version="1.0" encoding="utf-8"?>
<comments xmlns="http://schemas.openxmlformats.org/spreadsheetml/2006/main">
  <authors>
    <author>chenjie</author>
  </authors>
  <commentList>
    <comment ref="F7" authorId="0">
      <text>
        <r>
          <rPr>
            <sz val="9"/>
            <rFont val="宋体"/>
            <charset val="134"/>
          </rPr>
          <t>chenjie:</t>
        </r>
        <r>
          <rPr>
            <sz val="9"/>
            <rFont val="Times New Roman"/>
            <charset val="134"/>
          </rPr>
          <t xml:space="preserve">
</t>
        </r>
        <r>
          <rPr>
            <sz val="9"/>
            <rFont val="宋体"/>
            <charset val="134"/>
          </rPr>
          <t>如</t>
        </r>
        <r>
          <rPr>
            <sz val="9"/>
            <rFont val="Times New Roman"/>
            <charset val="134"/>
          </rPr>
          <t>”</t>
        </r>
        <r>
          <rPr>
            <sz val="9"/>
            <rFont val="宋体"/>
            <charset val="134"/>
          </rPr>
          <t>砖、砼、钢管、砼管</t>
        </r>
        <r>
          <rPr>
            <sz val="9"/>
            <rFont val="Times New Roman"/>
            <charset val="134"/>
          </rPr>
          <t>”</t>
        </r>
        <r>
          <rPr>
            <sz val="9"/>
            <rFont val="宋体"/>
            <charset val="134"/>
          </rPr>
          <t>等</t>
        </r>
      </text>
    </comment>
  </commentList>
</comments>
</file>

<file path=xl/comments8.xml><?xml version="1.0" encoding="utf-8"?>
<comments xmlns="http://schemas.openxmlformats.org/spreadsheetml/2006/main">
  <authors>
    <author>chenjie</author>
  </authors>
  <commentList>
    <comment ref="R7" authorId="0">
      <text>
        <r>
          <rPr>
            <sz val="9"/>
            <rFont val="宋体"/>
            <charset val="134"/>
          </rPr>
          <t>chenjie:</t>
        </r>
        <r>
          <rPr>
            <sz val="9"/>
            <rFont val="Times New Roman"/>
            <charset val="134"/>
          </rPr>
          <t xml:space="preserve">
</t>
        </r>
        <r>
          <rPr>
            <sz val="9"/>
            <rFont val="宋体"/>
            <charset val="134"/>
          </rPr>
          <t>处于非正常状态的在建工程项目应在备注栏标注在建工程的施工状况，如：</t>
        </r>
        <r>
          <rPr>
            <sz val="9"/>
            <rFont val="Times New Roman"/>
            <charset val="134"/>
          </rPr>
          <t>“</t>
        </r>
        <r>
          <rPr>
            <sz val="9"/>
            <rFont val="宋体"/>
            <charset val="134"/>
          </rPr>
          <t>停建</t>
        </r>
        <r>
          <rPr>
            <sz val="9"/>
            <rFont val="Times New Roman"/>
            <charset val="134"/>
          </rPr>
          <t>1</t>
        </r>
        <r>
          <rPr>
            <sz val="9"/>
            <rFont val="宋体"/>
            <charset val="134"/>
          </rPr>
          <t>年、季节性停建</t>
        </r>
        <r>
          <rPr>
            <sz val="9"/>
            <rFont val="Times New Roman"/>
            <charset val="134"/>
          </rPr>
          <t>”</t>
        </r>
        <r>
          <rPr>
            <sz val="9"/>
            <rFont val="宋体"/>
            <charset val="134"/>
          </rPr>
          <t>等</t>
        </r>
      </text>
    </comment>
  </commentList>
</comments>
</file>

<file path=xl/comments9.xml><?xml version="1.0" encoding="utf-8"?>
<comments xmlns="http://schemas.openxmlformats.org/spreadsheetml/2006/main">
  <authors>
    <author>chenjie</author>
  </authors>
  <commentList>
    <comment ref="N7" authorId="0">
      <text>
        <r>
          <rPr>
            <sz val="9"/>
            <rFont val="宋体"/>
            <charset val="134"/>
          </rPr>
          <t>chenjie:</t>
        </r>
        <r>
          <rPr>
            <sz val="9"/>
            <rFont val="Times New Roman"/>
            <charset val="134"/>
          </rPr>
          <t xml:space="preserve">
</t>
        </r>
        <r>
          <rPr>
            <sz val="9"/>
            <rFont val="宋体"/>
            <charset val="134"/>
          </rPr>
          <t>应注明的事项：</t>
        </r>
        <r>
          <rPr>
            <sz val="9"/>
            <rFont val="Times New Roman"/>
            <charset val="134"/>
          </rPr>
          <t>(1)</t>
        </r>
        <r>
          <rPr>
            <sz val="9"/>
            <rFont val="宋体"/>
            <charset val="134"/>
          </rPr>
          <t>盘盈</t>
        </r>
        <r>
          <rPr>
            <sz val="9"/>
            <rFont val="Times New Roman"/>
            <charset val="134"/>
          </rPr>
          <t>(2)</t>
        </r>
        <r>
          <rPr>
            <sz val="9"/>
            <rFont val="宋体"/>
            <charset val="134"/>
          </rPr>
          <t>非正常资产，如</t>
        </r>
        <r>
          <rPr>
            <sz val="9"/>
            <rFont val="Times New Roman"/>
            <charset val="134"/>
          </rPr>
          <t>“</t>
        </r>
        <r>
          <rPr>
            <sz val="9"/>
            <rFont val="宋体"/>
            <charset val="134"/>
          </rPr>
          <t>停用、不需用、待报废、淘汰、盘亏</t>
        </r>
        <r>
          <rPr>
            <sz val="9"/>
            <rFont val="Times New Roman"/>
            <charset val="134"/>
          </rPr>
          <t>”</t>
        </r>
        <r>
          <rPr>
            <sz val="9"/>
            <rFont val="宋体"/>
            <charset val="134"/>
          </rPr>
          <t>等</t>
        </r>
        <r>
          <rPr>
            <sz val="9"/>
            <rFont val="Times New Roman"/>
            <charset val="134"/>
          </rPr>
          <t>(3)</t>
        </r>
        <r>
          <rPr>
            <sz val="9"/>
            <rFont val="宋体"/>
            <charset val="134"/>
          </rPr>
          <t>仪器仪表、电梯、锅炉、压力容器等规定由有关部门定期鉴定的设备应注明</t>
        </r>
        <r>
          <rPr>
            <sz val="9"/>
            <rFont val="Times New Roman"/>
            <charset val="134"/>
          </rPr>
          <t>“</t>
        </r>
        <r>
          <rPr>
            <sz val="9"/>
            <rFont val="宋体"/>
            <charset val="134"/>
          </rPr>
          <t>达标</t>
        </r>
        <r>
          <rPr>
            <sz val="9"/>
            <rFont val="Times New Roman"/>
            <charset val="134"/>
          </rPr>
          <t>”</t>
        </r>
        <r>
          <rPr>
            <sz val="9"/>
            <rFont val="宋体"/>
            <charset val="134"/>
          </rPr>
          <t>或</t>
        </r>
        <r>
          <rPr>
            <sz val="9"/>
            <rFont val="Times New Roman"/>
            <charset val="134"/>
          </rPr>
          <t>“</t>
        </r>
        <r>
          <rPr>
            <sz val="9"/>
            <rFont val="宋体"/>
            <charset val="134"/>
          </rPr>
          <t>未达标</t>
        </r>
        <r>
          <rPr>
            <sz val="9"/>
            <rFont val="Times New Roman"/>
            <charset val="134"/>
          </rPr>
          <t>”(4)</t>
        </r>
        <r>
          <rPr>
            <sz val="9"/>
            <rFont val="宋体"/>
            <charset val="134"/>
          </rPr>
          <t>因折旧提超等原因造成负数余额的项目，应简述原因</t>
        </r>
        <r>
          <rPr>
            <sz val="9"/>
            <rFont val="Times New Roman"/>
            <charset val="134"/>
          </rPr>
          <t>(5)</t>
        </r>
        <r>
          <rPr>
            <sz val="9"/>
            <rFont val="宋体"/>
            <charset val="134"/>
          </rPr>
          <t>其他</t>
        </r>
      </text>
    </comment>
  </commentList>
</comments>
</file>

<file path=xl/sharedStrings.xml><?xml version="1.0" encoding="utf-8"?>
<sst xmlns="http://schemas.openxmlformats.org/spreadsheetml/2006/main" count="3283" uniqueCount="1427">
  <si>
    <t>基本信息：</t>
  </si>
  <si>
    <t>勿删：</t>
  </si>
  <si>
    <t>被评估单位</t>
  </si>
  <si>
    <t>杭州建德杭氧气体有限公司</t>
  </si>
  <si>
    <t>评估基准日</t>
  </si>
  <si>
    <t>王泉泉</t>
  </si>
  <si>
    <t>填表日期</t>
  </si>
  <si>
    <r>
      <rPr>
        <sz val="12"/>
        <color rgb="FFFF0000"/>
        <rFont val="宋体"/>
        <charset val="134"/>
      </rPr>
      <t>除</t>
    </r>
    <r>
      <rPr>
        <sz val="12"/>
        <rFont val="宋体"/>
        <charset val="134"/>
      </rPr>
      <t>“1-汇总表”金额单位</t>
    </r>
  </si>
  <si>
    <t>人民币元</t>
  </si>
  <si>
    <t>“1-汇总表”金额单位</t>
  </si>
  <si>
    <t>人民币万元</t>
  </si>
  <si>
    <t>填表注意事项：</t>
  </si>
  <si>
    <t>1.请注意粘帖明细表时，用选择性粘帖，否则单元格格式将被修改。</t>
  </si>
  <si>
    <t>2.若增减行数，打印前请注意使表格满页。</t>
  </si>
  <si>
    <r>
      <rPr>
        <sz val="12"/>
        <color rgb="FFFF0000"/>
        <rFont val="Times New Roman"/>
        <charset val="134"/>
      </rPr>
      <t>3.</t>
    </r>
    <r>
      <rPr>
        <sz val="12"/>
        <color rgb="FFFF0000"/>
        <rFont val="宋体"/>
        <charset val="134"/>
      </rPr>
      <t>打印前请增加页脚信息，页脚评估人员应包含两位签字评估师</t>
    </r>
    <r>
      <rPr>
        <sz val="12"/>
        <color rgb="FFFF0000"/>
        <rFont val="Times New Roman"/>
        <charset val="134"/>
      </rPr>
      <t>+</t>
    </r>
    <r>
      <rPr>
        <sz val="12"/>
        <color rgb="FFFF0000"/>
        <rFont val="宋体"/>
        <charset val="134"/>
      </rPr>
      <t>其他参与操作人员。</t>
    </r>
  </si>
  <si>
    <r>
      <rPr>
        <sz val="12"/>
        <color rgb="FFFF0000"/>
        <rFont val="Times New Roman"/>
        <charset val="134"/>
      </rPr>
      <t>4.</t>
    </r>
    <r>
      <rPr>
        <sz val="12"/>
        <color rgb="FFFF0000"/>
        <rFont val="宋体"/>
        <charset val="134"/>
      </rPr>
      <t>用不到的表页，应隐藏，不能删除。</t>
    </r>
  </si>
  <si>
    <t>评估专业人员页脚设置</t>
  </si>
  <si>
    <t>表页名称</t>
  </si>
  <si>
    <t>评估专业人员名字</t>
  </si>
  <si>
    <t>3-流动资产汇总</t>
  </si>
  <si>
    <t>3-1货币资金汇总表</t>
  </si>
  <si>
    <t>3-1-1现金</t>
  </si>
  <si>
    <t>3-1-2银行存款</t>
  </si>
  <si>
    <t>3-1-3其他货币资金</t>
  </si>
  <si>
    <t>3-2以公允价值计量且其变动计入当期损益的金融资产汇总</t>
  </si>
  <si>
    <t>3-2-1-股票</t>
  </si>
  <si>
    <t>3-2-2-债券</t>
  </si>
  <si>
    <t>3-2-3-基金</t>
  </si>
  <si>
    <t>3-3衍生金融资产</t>
  </si>
  <si>
    <t>3-4应收票据及应收账款汇总</t>
  </si>
  <si>
    <t>3-4-1应收票据</t>
  </si>
  <si>
    <t>3-4-2应收账款</t>
  </si>
  <si>
    <t>3-5预付款项</t>
  </si>
  <si>
    <t>3-6-1应收利息</t>
  </si>
  <si>
    <t>3-6其他应收款汇总</t>
  </si>
  <si>
    <t>3-6-2应收股利</t>
  </si>
  <si>
    <t xml:space="preserve">3-6-3其他应收款 </t>
  </si>
  <si>
    <t>3-7存货汇总</t>
  </si>
  <si>
    <t>3-7-1材料采购（在途物资）</t>
  </si>
  <si>
    <t>3-7-2原材料</t>
  </si>
  <si>
    <t>3-7-3在库周转材料</t>
  </si>
  <si>
    <t>3-7-4委托加工物资</t>
  </si>
  <si>
    <t>3-7-5产成品（库存商品）</t>
  </si>
  <si>
    <t>3-7-6在产品（自制半成品）</t>
  </si>
  <si>
    <t>3-7-7发出商品</t>
  </si>
  <si>
    <t>3-7-8在用周转材料</t>
  </si>
  <si>
    <t>3-8持有待售资产</t>
  </si>
  <si>
    <t>3-9一年到期非流动资产</t>
  </si>
  <si>
    <t>3-10其他流动资产</t>
  </si>
  <si>
    <t>4-非流动资产汇总</t>
  </si>
  <si>
    <t>4-1可供出售金融资产汇总</t>
  </si>
  <si>
    <t>4-1-1可出售-股票</t>
  </si>
  <si>
    <t>4-1-2可出售-债券</t>
  </si>
  <si>
    <t>4-1-3可出售-其他</t>
  </si>
  <si>
    <t>4-2持有到期投资</t>
  </si>
  <si>
    <t>4-3长期应收</t>
  </si>
  <si>
    <t>4-4股权投资</t>
  </si>
  <si>
    <t>4-5-1投资性房地产</t>
  </si>
  <si>
    <t>4-5-2投资性房地产</t>
  </si>
  <si>
    <t>4-5-3投资性地产</t>
  </si>
  <si>
    <r>
      <rPr>
        <sz val="11"/>
        <rFont val="宋体"/>
        <charset val="134"/>
      </rPr>
      <t>4-5-4</t>
    </r>
    <r>
      <rPr>
        <sz val="11"/>
        <rFont val="宋体"/>
        <charset val="134"/>
      </rPr>
      <t>投资性地产</t>
    </r>
  </si>
  <si>
    <t>4-6固定资产汇总</t>
  </si>
  <si>
    <t>4-6-1房屋建筑物</t>
  </si>
  <si>
    <t>4-6-2构筑物</t>
  </si>
  <si>
    <t>4-6-3管道沟槽</t>
  </si>
  <si>
    <t>4-6-4机器设备</t>
  </si>
  <si>
    <t>4-6-5车辆</t>
  </si>
  <si>
    <t>4-6-6电子设备</t>
  </si>
  <si>
    <t>4-6-7固定资产清理</t>
  </si>
  <si>
    <t>4-7在建工程汇总</t>
  </si>
  <si>
    <r>
      <rPr>
        <sz val="11"/>
        <rFont val="宋体"/>
        <charset val="134"/>
      </rPr>
      <t>4-7-1在建（</t>
    </r>
    <r>
      <rPr>
        <sz val="10"/>
        <color theme="1"/>
        <rFont val="宋体"/>
        <charset val="134"/>
        <scheme val="minor"/>
      </rPr>
      <t>土建）</t>
    </r>
  </si>
  <si>
    <r>
      <rPr>
        <sz val="11"/>
        <rFont val="宋体"/>
        <charset val="134"/>
      </rPr>
      <t>4-7-2在建（</t>
    </r>
    <r>
      <rPr>
        <sz val="10"/>
        <color theme="1"/>
        <rFont val="宋体"/>
        <charset val="134"/>
        <scheme val="minor"/>
      </rPr>
      <t>设备）</t>
    </r>
  </si>
  <si>
    <t>4-7-3在建工程（工程物资）</t>
  </si>
  <si>
    <t>4-8生产性生物资产</t>
  </si>
  <si>
    <t>4-9油气资产</t>
  </si>
  <si>
    <t>4-10无形资产汇总</t>
  </si>
  <si>
    <t>4-10-1无形-土地</t>
  </si>
  <si>
    <t>4-10-2无形-矿业权</t>
  </si>
  <si>
    <t>4-10-3无形-其他</t>
  </si>
  <si>
    <t>4-11开发支出</t>
  </si>
  <si>
    <t>4-12商誉</t>
  </si>
  <si>
    <t>4-13长期待摊费用</t>
  </si>
  <si>
    <t>4-14递延所得税资产</t>
  </si>
  <si>
    <t>4-15其他非流动资产</t>
  </si>
  <si>
    <t>5-流动负债汇总</t>
  </si>
  <si>
    <t>5-1短期借款</t>
  </si>
  <si>
    <t>5-2以公允价值计量且其变动计入当期损益的金融负债</t>
  </si>
  <si>
    <t>5-3衍生金融负债</t>
  </si>
  <si>
    <t>5-4应付票据及应付账款汇总表</t>
  </si>
  <si>
    <t>5-4-1应付票据</t>
  </si>
  <si>
    <t>5-4-2应付账款</t>
  </si>
  <si>
    <t>5-5预收款项</t>
  </si>
  <si>
    <t>5-6职工薪酬</t>
  </si>
  <si>
    <t>5-7应交税费</t>
  </si>
  <si>
    <t>5-8其他应付款汇总表</t>
  </si>
  <si>
    <t>5-8-1应付利息</t>
  </si>
  <si>
    <t>5-8-2应付股利（利润）</t>
  </si>
  <si>
    <t xml:space="preserve">5-8-3其他应付款 </t>
  </si>
  <si>
    <t>5-9持有待售负债</t>
  </si>
  <si>
    <t>5-10一年内到期的非流动负债</t>
  </si>
  <si>
    <t>5-11其他流动负债</t>
  </si>
  <si>
    <t>6-非流动负债汇总</t>
  </si>
  <si>
    <t>6-1长期借款</t>
  </si>
  <si>
    <t>6-2应付债券</t>
  </si>
  <si>
    <t>6-3长期应付款</t>
  </si>
  <si>
    <t>6-4预计负债</t>
  </si>
  <si>
    <t>6-5递延收益</t>
  </si>
  <si>
    <t>6-6递延所得税负债</t>
  </si>
  <si>
    <t>6-7其他非流动负债</t>
  </si>
  <si>
    <t>单位：万元</t>
  </si>
  <si>
    <t>项  目</t>
  </si>
  <si>
    <t>账面价值</t>
  </si>
  <si>
    <t>评估价值</t>
  </si>
  <si>
    <t>增值额</t>
  </si>
  <si>
    <t>增值率%</t>
  </si>
  <si>
    <t>A</t>
  </si>
  <si>
    <t>B</t>
  </si>
  <si>
    <t>C=B-A</t>
  </si>
  <si>
    <t>D=C/A×100</t>
  </si>
  <si>
    <t>单位：元</t>
  </si>
  <si>
    <t>流动资产</t>
  </si>
  <si>
    <t>资产项目</t>
  </si>
  <si>
    <t>账面原值</t>
  </si>
  <si>
    <t>账面净值</t>
  </si>
  <si>
    <t xml:space="preserve">   存货</t>
  </si>
  <si>
    <t>非流动资产</t>
  </si>
  <si>
    <t>存货</t>
  </si>
  <si>
    <t xml:space="preserve">   长期股权投资</t>
  </si>
  <si>
    <t xml:space="preserve">   投资性房地产</t>
  </si>
  <si>
    <r>
      <rPr>
        <b/>
        <sz val="10.5"/>
        <color rgb="FF000000"/>
        <rFont val="宋体"/>
        <charset val="134"/>
      </rPr>
      <t xml:space="preserve"> </t>
    </r>
    <r>
      <rPr>
        <sz val="10.5"/>
        <color rgb="FF000000"/>
        <rFont val="宋体"/>
        <charset val="134"/>
      </rPr>
      <t xml:space="preserve"> 长期股权投资</t>
    </r>
  </si>
  <si>
    <t xml:space="preserve">   固定资产</t>
  </si>
  <si>
    <t xml:space="preserve">  投资性房地产</t>
  </si>
  <si>
    <t xml:space="preserve">   其中：建筑物类</t>
  </si>
  <si>
    <t xml:space="preserve">  固定资产</t>
  </si>
  <si>
    <t xml:space="preserve">         设备类</t>
  </si>
  <si>
    <t xml:space="preserve">  其中：建筑物类 </t>
  </si>
  <si>
    <t xml:space="preserve">   在建工程</t>
  </si>
  <si>
    <t xml:space="preserve">        设备类</t>
  </si>
  <si>
    <t xml:space="preserve">   无形资产</t>
  </si>
  <si>
    <t xml:space="preserve">  在建工程</t>
  </si>
  <si>
    <t xml:space="preserve">   其中：土地使用权</t>
  </si>
  <si>
    <t xml:space="preserve">  无形资产</t>
  </si>
  <si>
    <t xml:space="preserve">   长期待摊费用</t>
  </si>
  <si>
    <t xml:space="preserve">  其中：土地使用权</t>
  </si>
  <si>
    <t xml:space="preserve">   递延所得税资产</t>
  </si>
  <si>
    <t xml:space="preserve">  长期待摊费用</t>
  </si>
  <si>
    <t xml:space="preserve">   其他非流动资产</t>
  </si>
  <si>
    <t xml:space="preserve">  递延所得税资产</t>
  </si>
  <si>
    <t xml:space="preserve">    资产总计</t>
  </si>
  <si>
    <t xml:space="preserve">  其他非流动资产</t>
  </si>
  <si>
    <t>流动负债</t>
  </si>
  <si>
    <t>资产总计</t>
  </si>
  <si>
    <t>非流动负债</t>
  </si>
  <si>
    <r>
      <rPr>
        <sz val="10.5"/>
        <color theme="1"/>
        <rFont val="Times New Roman"/>
        <charset val="134"/>
      </rPr>
      <t xml:space="preserve">  </t>
    </r>
    <r>
      <rPr>
        <sz val="10.5"/>
        <color theme="1"/>
        <rFont val="宋体"/>
        <charset val="134"/>
      </rPr>
      <t>流动负债</t>
    </r>
  </si>
  <si>
    <t xml:space="preserve">    负债合计</t>
  </si>
  <si>
    <r>
      <rPr>
        <sz val="10.5"/>
        <color theme="1"/>
        <rFont val="Times New Roman"/>
        <charset val="134"/>
      </rPr>
      <t xml:space="preserve">  </t>
    </r>
    <r>
      <rPr>
        <sz val="10.5"/>
        <color theme="1"/>
        <rFont val="宋体"/>
        <charset val="134"/>
      </rPr>
      <t>非流动负债</t>
    </r>
  </si>
  <si>
    <t>所有者权益(净资产)</t>
  </si>
  <si>
    <t>负债合计</t>
  </si>
  <si>
    <t>注：非流动资产只列示了常用科目，可根据实际情况增加。</t>
  </si>
  <si>
    <t>股东名称</t>
  </si>
  <si>
    <t>认缴出资额</t>
  </si>
  <si>
    <t>实缴出资额</t>
  </si>
  <si>
    <t>认缴出资比例(%)</t>
  </si>
  <si>
    <r>
      <rPr>
        <b/>
        <sz val="10"/>
        <rFont val="宋体"/>
        <charset val="134"/>
      </rPr>
      <t>项目</t>
    </r>
  </si>
  <si>
    <r>
      <rPr>
        <b/>
        <sz val="10"/>
        <rFont val="Times New Roman"/>
        <charset val="134"/>
      </rPr>
      <t>2020</t>
    </r>
    <r>
      <rPr>
        <b/>
        <sz val="10"/>
        <rFont val="宋体"/>
        <charset val="134"/>
      </rPr>
      <t>年度</t>
    </r>
  </si>
  <si>
    <r>
      <rPr>
        <b/>
        <sz val="10"/>
        <rFont val="Times New Roman"/>
        <charset val="134"/>
      </rPr>
      <t>2021</t>
    </r>
    <r>
      <rPr>
        <b/>
        <sz val="10"/>
        <rFont val="宋体"/>
        <charset val="134"/>
      </rPr>
      <t>年度</t>
    </r>
  </si>
  <si>
    <r>
      <rPr>
        <b/>
        <sz val="10"/>
        <rFont val="Times New Roman"/>
        <charset val="134"/>
      </rPr>
      <t>2022</t>
    </r>
    <r>
      <rPr>
        <b/>
        <sz val="10"/>
        <rFont val="宋体"/>
        <charset val="134"/>
      </rPr>
      <t>年</t>
    </r>
    <r>
      <rPr>
        <b/>
        <sz val="10"/>
        <rFont val="Times New Roman"/>
        <charset val="134"/>
      </rPr>
      <t>1—5</t>
    </r>
    <r>
      <rPr>
        <b/>
        <sz val="10"/>
        <rFont val="宋体"/>
        <charset val="134"/>
      </rPr>
      <t>月</t>
    </r>
  </si>
  <si>
    <r>
      <rPr>
        <sz val="10"/>
        <rFont val="宋体"/>
        <charset val="134"/>
      </rPr>
      <t>营业收入</t>
    </r>
  </si>
  <si>
    <r>
      <rPr>
        <sz val="10"/>
        <rFont val="宋体"/>
        <charset val="134"/>
      </rPr>
      <t>营业成本</t>
    </r>
  </si>
  <si>
    <r>
      <rPr>
        <sz val="10"/>
        <rFont val="宋体"/>
        <charset val="134"/>
      </rPr>
      <t>利润总额</t>
    </r>
  </si>
  <si>
    <r>
      <rPr>
        <sz val="10"/>
        <rFont val="宋体"/>
        <charset val="134"/>
      </rPr>
      <t>净利润</t>
    </r>
  </si>
  <si>
    <r>
      <rPr>
        <sz val="10"/>
        <rFont val="宋体"/>
        <charset val="134"/>
      </rPr>
      <t>总资产</t>
    </r>
  </si>
  <si>
    <r>
      <rPr>
        <sz val="10"/>
        <rFont val="宋体"/>
        <charset val="134"/>
      </rPr>
      <t>总负债</t>
    </r>
  </si>
  <si>
    <r>
      <rPr>
        <sz val="10"/>
        <rFont val="宋体"/>
        <charset val="134"/>
      </rPr>
      <t>净资产</t>
    </r>
  </si>
  <si>
    <t>合计</t>
  </si>
  <si>
    <t>序号</t>
  </si>
  <si>
    <t>被投资单位名称</t>
  </si>
  <si>
    <t>投资日期</t>
  </si>
  <si>
    <t>投资成本</t>
  </si>
  <si>
    <t>持股比例（%）</t>
  </si>
  <si>
    <t>核算方法</t>
  </si>
  <si>
    <t>小计</t>
  </si>
  <si>
    <t>减值准备</t>
  </si>
  <si>
    <r>
      <rPr>
        <sz val="20"/>
        <rFont val="黑体"/>
        <charset val="134"/>
      </rPr>
      <t>资产评估结果汇总表</t>
    </r>
  </si>
  <si>
    <t>表1</t>
  </si>
  <si>
    <t>项            目</t>
  </si>
  <si>
    <t>增值率％</t>
  </si>
  <si>
    <r>
      <rPr>
        <sz val="11"/>
        <rFont val="Times New Roman"/>
        <charset val="134"/>
      </rPr>
      <t>C</t>
    </r>
    <r>
      <rPr>
        <b/>
        <sz val="11"/>
        <rFont val="Times New Roman"/>
        <charset val="134"/>
      </rPr>
      <t>=</t>
    </r>
    <r>
      <rPr>
        <sz val="11"/>
        <rFont val="Times New Roman"/>
        <charset val="134"/>
      </rPr>
      <t>B</t>
    </r>
    <r>
      <rPr>
        <b/>
        <sz val="11"/>
        <rFont val="Times New Roman"/>
        <charset val="134"/>
      </rPr>
      <t>-</t>
    </r>
    <r>
      <rPr>
        <sz val="11"/>
        <rFont val="Times New Roman"/>
        <charset val="134"/>
      </rPr>
      <t>A</t>
    </r>
  </si>
  <si>
    <r>
      <rPr>
        <sz val="11"/>
        <rFont val="Times New Roman"/>
        <charset val="134"/>
      </rPr>
      <t>D</t>
    </r>
    <r>
      <rPr>
        <b/>
        <sz val="11"/>
        <rFont val="Times New Roman"/>
        <charset val="134"/>
      </rPr>
      <t>=</t>
    </r>
    <r>
      <rPr>
        <sz val="11"/>
        <rFont val="Times New Roman"/>
        <charset val="134"/>
      </rPr>
      <t>C/A×100</t>
    </r>
  </si>
  <si>
    <r>
      <rPr>
        <sz val="11"/>
        <rFont val="Times New Roman"/>
        <charset val="134"/>
      </rPr>
      <t>流动资产</t>
    </r>
  </si>
  <si>
    <t>其中：债权投资</t>
  </si>
  <si>
    <r>
      <rPr>
        <sz val="11"/>
        <rFont val="Times New Roman"/>
        <charset val="134"/>
      </rPr>
      <t xml:space="preserve">            </t>
    </r>
    <r>
      <rPr>
        <sz val="11"/>
        <rFont val="宋体"/>
        <charset val="134"/>
      </rPr>
      <t>其他债权投资</t>
    </r>
  </si>
  <si>
    <r>
      <rPr>
        <sz val="11"/>
        <rFont val="Times New Roman"/>
        <charset val="134"/>
      </rPr>
      <t xml:space="preserve">            </t>
    </r>
    <r>
      <rPr>
        <sz val="11"/>
        <rFont val="宋体"/>
        <charset val="134"/>
      </rPr>
      <t>长期应收款</t>
    </r>
  </si>
  <si>
    <r>
      <rPr>
        <sz val="11"/>
        <rFont val="Times New Roman"/>
        <charset val="134"/>
      </rPr>
      <t xml:space="preserve">            </t>
    </r>
    <r>
      <rPr>
        <sz val="11"/>
        <rFont val="宋体"/>
        <charset val="134"/>
      </rPr>
      <t>长期股权投资</t>
    </r>
  </si>
  <si>
    <r>
      <rPr>
        <sz val="11"/>
        <rFont val="Times New Roman"/>
        <charset val="134"/>
      </rPr>
      <t xml:space="preserve">            </t>
    </r>
    <r>
      <rPr>
        <sz val="11"/>
        <rFont val="宋体"/>
        <charset val="134"/>
      </rPr>
      <t>其他权益工具投资</t>
    </r>
  </si>
  <si>
    <r>
      <rPr>
        <sz val="11"/>
        <rFont val="Times New Roman"/>
        <charset val="134"/>
      </rPr>
      <t xml:space="preserve">            </t>
    </r>
    <r>
      <rPr>
        <sz val="11"/>
        <rFont val="宋体"/>
        <charset val="134"/>
      </rPr>
      <t>其他非流动金融资产</t>
    </r>
  </si>
  <si>
    <r>
      <rPr>
        <sz val="11"/>
        <rFont val="Times New Roman"/>
        <charset val="134"/>
      </rPr>
      <t xml:space="preserve">            </t>
    </r>
    <r>
      <rPr>
        <sz val="11"/>
        <rFont val="宋体"/>
        <charset val="134"/>
      </rPr>
      <t>投资性房地产</t>
    </r>
  </si>
  <si>
    <r>
      <rPr>
        <sz val="11"/>
        <rFont val="Times New Roman"/>
        <charset val="134"/>
      </rPr>
      <t xml:space="preserve">            </t>
    </r>
    <r>
      <rPr>
        <sz val="11"/>
        <rFont val="宋体"/>
        <charset val="134"/>
      </rPr>
      <t>固定资产</t>
    </r>
  </si>
  <si>
    <r>
      <rPr>
        <sz val="11"/>
        <rFont val="Times New Roman"/>
        <charset val="134"/>
      </rPr>
      <t xml:space="preserve">            </t>
    </r>
    <r>
      <rPr>
        <sz val="11"/>
        <rFont val="宋体"/>
        <charset val="134"/>
      </rPr>
      <t>在建工程</t>
    </r>
  </si>
  <si>
    <r>
      <rPr>
        <sz val="11"/>
        <rFont val="Times New Roman"/>
        <charset val="134"/>
      </rPr>
      <t xml:space="preserve">            </t>
    </r>
    <r>
      <rPr>
        <sz val="11"/>
        <rFont val="宋体"/>
        <charset val="134"/>
      </rPr>
      <t>生产性生物资产</t>
    </r>
  </si>
  <si>
    <r>
      <rPr>
        <sz val="11"/>
        <rFont val="Times New Roman"/>
        <charset val="134"/>
      </rPr>
      <t xml:space="preserve">            </t>
    </r>
    <r>
      <rPr>
        <sz val="11"/>
        <rFont val="宋体"/>
        <charset val="134"/>
      </rPr>
      <t>油气资产</t>
    </r>
  </si>
  <si>
    <r>
      <rPr>
        <sz val="11"/>
        <rFont val="Times New Roman"/>
        <charset val="134"/>
      </rPr>
      <t xml:space="preserve">            </t>
    </r>
    <r>
      <rPr>
        <sz val="11"/>
        <rFont val="宋体"/>
        <charset val="134"/>
      </rPr>
      <t>使用权资产</t>
    </r>
  </si>
  <si>
    <r>
      <rPr>
        <sz val="11"/>
        <rFont val="Times New Roman"/>
        <charset val="134"/>
      </rPr>
      <t xml:space="preserve">            </t>
    </r>
    <r>
      <rPr>
        <sz val="11"/>
        <rFont val="宋体"/>
        <charset val="134"/>
      </rPr>
      <t>无形资产</t>
    </r>
  </si>
  <si>
    <r>
      <rPr>
        <sz val="11"/>
        <rFont val="Times New Roman"/>
        <charset val="134"/>
      </rPr>
      <t xml:space="preserve">            </t>
    </r>
    <r>
      <rPr>
        <sz val="11"/>
        <rFont val="宋体"/>
        <charset val="134"/>
      </rPr>
      <t>开发支出</t>
    </r>
  </si>
  <si>
    <r>
      <rPr>
        <sz val="11"/>
        <rFont val="Times New Roman"/>
        <charset val="134"/>
      </rPr>
      <t xml:space="preserve">            </t>
    </r>
    <r>
      <rPr>
        <sz val="11"/>
        <rFont val="宋体"/>
        <charset val="134"/>
      </rPr>
      <t>商誉</t>
    </r>
  </si>
  <si>
    <r>
      <rPr>
        <sz val="11"/>
        <rFont val="Times New Roman"/>
        <charset val="134"/>
      </rPr>
      <t xml:space="preserve">            </t>
    </r>
    <r>
      <rPr>
        <sz val="11"/>
        <rFont val="宋体"/>
        <charset val="134"/>
      </rPr>
      <t>长期待摊费用</t>
    </r>
  </si>
  <si>
    <r>
      <rPr>
        <sz val="11"/>
        <rFont val="Times New Roman"/>
        <charset val="134"/>
      </rPr>
      <t xml:space="preserve">            </t>
    </r>
    <r>
      <rPr>
        <sz val="11"/>
        <rFont val="宋体"/>
        <charset val="134"/>
      </rPr>
      <t>递延所得税资产</t>
    </r>
  </si>
  <si>
    <r>
      <rPr>
        <sz val="11"/>
        <rFont val="Times New Roman"/>
        <charset val="134"/>
      </rPr>
      <t xml:space="preserve">            </t>
    </r>
    <r>
      <rPr>
        <sz val="11"/>
        <rFont val="宋体"/>
        <charset val="134"/>
      </rPr>
      <t>其他非流动资产</t>
    </r>
  </si>
  <si>
    <t>净资产（所有者权益）</t>
  </si>
  <si>
    <t>评估机构：天源资产评估有限公司</t>
  </si>
  <si>
    <t>校验</t>
  </si>
  <si>
    <t>评估值大写</t>
  </si>
  <si>
    <t>流动资产评估汇总表</t>
  </si>
  <si>
    <t>表3</t>
  </si>
  <si>
    <t>编号</t>
  </si>
  <si>
    <t>科目名称</t>
  </si>
  <si>
    <t>3-1</t>
  </si>
  <si>
    <t>货币资金</t>
  </si>
  <si>
    <t>3-2</t>
  </si>
  <si>
    <t>交易性金融资产</t>
  </si>
  <si>
    <t>3-3</t>
  </si>
  <si>
    <t>衍生金融资产</t>
  </si>
  <si>
    <t>3-4</t>
  </si>
  <si>
    <t>应收票据</t>
  </si>
  <si>
    <t>3-5</t>
  </si>
  <si>
    <t>应收账款</t>
  </si>
  <si>
    <t>3-6</t>
  </si>
  <si>
    <t>应收款项融资</t>
  </si>
  <si>
    <t>3-7</t>
  </si>
  <si>
    <t>预付款项</t>
  </si>
  <si>
    <t>3-8</t>
  </si>
  <si>
    <t>其他应收款</t>
  </si>
  <si>
    <t>3-9</t>
  </si>
  <si>
    <t>3-10</t>
  </si>
  <si>
    <t>合同资产</t>
  </si>
  <si>
    <t>3-11</t>
  </si>
  <si>
    <t>持有待售资产</t>
  </si>
  <si>
    <t>3-12</t>
  </si>
  <si>
    <t>一年内到期的非流动资产</t>
  </si>
  <si>
    <t>3-13</t>
  </si>
  <si>
    <t>其他流动资产</t>
  </si>
  <si>
    <t/>
  </si>
  <si>
    <t>流动资产合计</t>
  </si>
  <si>
    <t>评估人员：</t>
  </si>
  <si>
    <t>货币资金评估汇总表</t>
  </si>
  <si>
    <t>表3-1</t>
  </si>
  <si>
    <t>金额单位：人民币元</t>
  </si>
  <si>
    <t>备注</t>
  </si>
  <si>
    <t>3-1-1</t>
  </si>
  <si>
    <t>现金</t>
  </si>
  <si>
    <t>3-1-2</t>
  </si>
  <si>
    <t>银行存款</t>
  </si>
  <si>
    <t>3-1-3</t>
  </si>
  <si>
    <t>其他货币资金</t>
  </si>
  <si>
    <t>合     计</t>
  </si>
  <si>
    <t>货币资金—现金评估明细表</t>
  </si>
  <si>
    <t>表3-1-1</t>
  </si>
  <si>
    <r>
      <rPr>
        <sz val="11"/>
        <color indexed="8"/>
        <rFont val="Times New Roman"/>
        <charset val="134"/>
      </rPr>
      <t>存放部门（单位</t>
    </r>
    <r>
      <rPr>
        <sz val="11"/>
        <rFont val="Times New Roman"/>
        <charset val="134"/>
      </rPr>
      <t>)</t>
    </r>
  </si>
  <si>
    <t>币种</t>
  </si>
  <si>
    <t>外币账面金额</t>
  </si>
  <si>
    <t>评估基准日汇率</t>
  </si>
  <si>
    <r>
      <rPr>
        <sz val="11"/>
        <color indexed="8"/>
        <rFont val="Times New Roman"/>
        <charset val="134"/>
      </rPr>
      <t>增值率</t>
    </r>
    <r>
      <rPr>
        <sz val="11"/>
        <rFont val="Times New Roman"/>
        <charset val="134"/>
      </rPr>
      <t>%</t>
    </r>
  </si>
  <si>
    <r>
      <rPr>
        <sz val="11"/>
        <color indexed="8"/>
        <rFont val="Times New Roman"/>
        <charset val="134"/>
      </rPr>
      <t>合</t>
    </r>
    <r>
      <rPr>
        <sz val="11"/>
        <rFont val="Times New Roman"/>
        <charset val="134"/>
      </rPr>
      <t xml:space="preserve">         </t>
    </r>
    <r>
      <rPr>
        <sz val="11"/>
        <rFont val="Times New Roman"/>
        <charset val="134"/>
      </rPr>
      <t>计</t>
    </r>
  </si>
  <si>
    <t>货币资金—银行存款评估明细表</t>
  </si>
  <si>
    <t>表3-1-2</t>
  </si>
  <si>
    <t>开户银行</t>
  </si>
  <si>
    <t>账号</t>
  </si>
  <si>
    <t>合             计</t>
  </si>
  <si>
    <t>货币资金—其他货币资金评估明细表</t>
  </si>
  <si>
    <r>
      <rPr>
        <sz val="11"/>
        <rFont val="Times New Roman"/>
        <charset val="134"/>
      </rPr>
      <t>表3-1-3</t>
    </r>
  </si>
  <si>
    <t>名称及内容</t>
  </si>
  <si>
    <t>用途</t>
  </si>
  <si>
    <t>交易性金融资产评估汇总表</t>
  </si>
  <si>
    <t>表3-2</t>
  </si>
  <si>
    <t>3-2-1</t>
  </si>
  <si>
    <t>交易性金融资产-股票投资</t>
  </si>
  <si>
    <t>3-2-2</t>
  </si>
  <si>
    <t>交易性金融资产-债券投资</t>
  </si>
  <si>
    <t>3-2-3</t>
  </si>
  <si>
    <r>
      <rPr>
        <sz val="11"/>
        <rFont val="宋体"/>
        <charset val="134"/>
      </rPr>
      <t>交易性金融资产</t>
    </r>
    <r>
      <rPr>
        <sz val="11"/>
        <rFont val="Times New Roman"/>
        <charset val="134"/>
      </rPr>
      <t>-</t>
    </r>
    <r>
      <rPr>
        <sz val="11"/>
        <rFont val="宋体"/>
        <charset val="134"/>
      </rPr>
      <t>基金投资</t>
    </r>
  </si>
  <si>
    <t>合      计</t>
  </si>
  <si>
    <t>交易性金融资产—股票投资评估明细表</t>
  </si>
  <si>
    <t>表3-2-1</t>
  </si>
  <si>
    <t>股票名称</t>
  </si>
  <si>
    <t>持股数量</t>
  </si>
  <si>
    <t>成  本</t>
  </si>
  <si>
    <t>基准日收盘价元/股</t>
  </si>
  <si>
    <t>合          计</t>
  </si>
  <si>
    <t>交易性金融资产—债券投资评估明细表</t>
  </si>
  <si>
    <t>表3-2-2</t>
  </si>
  <si>
    <t>债券名称</t>
  </si>
  <si>
    <t>发行日期</t>
  </si>
  <si>
    <t>票面利率%</t>
  </si>
  <si>
    <t>成本</t>
  </si>
  <si>
    <t>交易性金融资产—基金投资评估明细表</t>
  </si>
  <si>
    <t>表3-2-3</t>
  </si>
  <si>
    <t>基金发行单位</t>
  </si>
  <si>
    <t>基金名称</t>
  </si>
  <si>
    <t>基金类型</t>
  </si>
  <si>
    <t>基准日净值/份</t>
  </si>
  <si>
    <t>衍生金融资产评估明细表</t>
  </si>
  <si>
    <t>表3-3</t>
  </si>
  <si>
    <t>被投资项目名称</t>
  </si>
  <si>
    <r>
      <rPr>
        <sz val="11"/>
        <rFont val="宋体"/>
        <charset val="134"/>
      </rPr>
      <t>合</t>
    </r>
    <r>
      <rPr>
        <sz val="11"/>
        <rFont val="Times New Roman"/>
        <charset val="134"/>
      </rPr>
      <t xml:space="preserve">           </t>
    </r>
    <r>
      <rPr>
        <sz val="11"/>
        <rFont val="宋体"/>
        <charset val="134"/>
      </rPr>
      <t>计</t>
    </r>
  </si>
  <si>
    <t>应收票据评估明细表</t>
  </si>
  <si>
    <r>
      <rPr>
        <sz val="11"/>
        <rFont val="宋体"/>
        <charset val="134"/>
      </rPr>
      <t>表</t>
    </r>
    <r>
      <rPr>
        <sz val="11"/>
        <rFont val="Times New Roman"/>
        <charset val="134"/>
      </rPr>
      <t>3-4</t>
    </r>
  </si>
  <si>
    <t>户名（结算对象)</t>
  </si>
  <si>
    <t>出票日期</t>
  </si>
  <si>
    <t>到期日期</t>
  </si>
  <si>
    <t>合            计</t>
  </si>
  <si>
    <t>减：应收票据坏账准备</t>
  </si>
  <si>
    <t>减：应收票据预计损失</t>
  </si>
  <si>
    <t>应收账款评估明细表</t>
  </si>
  <si>
    <r>
      <rPr>
        <sz val="11"/>
        <rFont val="宋体"/>
        <charset val="134"/>
      </rPr>
      <t>表</t>
    </r>
    <r>
      <rPr>
        <sz val="11"/>
        <rFont val="Times New Roman"/>
        <charset val="134"/>
      </rPr>
      <t>3-5</t>
    </r>
  </si>
  <si>
    <t>欠款单位名称（结算对象)</t>
  </si>
  <si>
    <t>业务内容</t>
  </si>
  <si>
    <t>发生日期</t>
  </si>
  <si>
    <t>账龄</t>
  </si>
  <si>
    <t>减：应收账款坏账准备</t>
  </si>
  <si>
    <t>减：应收账款预计损失</t>
  </si>
  <si>
    <r>
      <rPr>
        <sz val="11"/>
        <rFont val="宋体"/>
        <charset val="134"/>
      </rPr>
      <t>合</t>
    </r>
    <r>
      <rPr>
        <sz val="11"/>
        <rFont val="Times New Roman"/>
        <charset val="134"/>
      </rPr>
      <t xml:space="preserve">            </t>
    </r>
    <r>
      <rPr>
        <sz val="11"/>
        <rFont val="宋体"/>
        <charset val="134"/>
      </rPr>
      <t>计</t>
    </r>
  </si>
  <si>
    <t>应收款项融资评估明细表</t>
  </si>
  <si>
    <r>
      <rPr>
        <sz val="11"/>
        <rFont val="宋体"/>
        <charset val="134"/>
      </rPr>
      <t>表</t>
    </r>
    <r>
      <rPr>
        <sz val="11"/>
        <rFont val="Times New Roman"/>
        <charset val="134"/>
      </rPr>
      <t>3-6</t>
    </r>
  </si>
  <si>
    <r>
      <rPr>
        <sz val="11"/>
        <rFont val="Times New Roman"/>
        <charset val="134"/>
      </rPr>
      <t>“</t>
    </r>
    <r>
      <rPr>
        <sz val="11"/>
        <rFont val="宋体"/>
        <charset val="134"/>
      </rPr>
      <t>应收款项融资</t>
    </r>
    <r>
      <rPr>
        <sz val="11"/>
        <rFont val="Times New Roman"/>
        <charset val="134"/>
      </rPr>
      <t>”</t>
    </r>
    <r>
      <rPr>
        <sz val="11"/>
        <rFont val="宋体"/>
        <charset val="134"/>
      </rPr>
      <t>项目反映以公允价值计量且其变动计入其他综合收益的应收票据和应收账款等</t>
    </r>
  </si>
  <si>
    <t>预付款项评估明细表</t>
  </si>
  <si>
    <r>
      <rPr>
        <sz val="11"/>
        <rFont val="宋体"/>
        <charset val="134"/>
      </rPr>
      <t>表</t>
    </r>
    <r>
      <rPr>
        <sz val="11"/>
        <rFont val="Times New Roman"/>
        <charset val="134"/>
      </rPr>
      <t>3-7</t>
    </r>
  </si>
  <si>
    <t>收款单位名称（结算对象)</t>
  </si>
  <si>
    <t>减：预付款项坏账准备</t>
  </si>
  <si>
    <t>其他应收款评估汇总表</t>
  </si>
  <si>
    <r>
      <rPr>
        <sz val="11"/>
        <rFont val="宋体"/>
        <charset val="134"/>
      </rPr>
      <t>表</t>
    </r>
    <r>
      <rPr>
        <sz val="11"/>
        <rFont val="Times New Roman"/>
        <charset val="134"/>
      </rPr>
      <t>3-8</t>
    </r>
  </si>
  <si>
    <t>编码</t>
  </si>
  <si>
    <t>3-8-1</t>
  </si>
  <si>
    <t>其他应收款—应收利息</t>
  </si>
  <si>
    <t>3-8-2</t>
  </si>
  <si>
    <t>其他应收款—应收股利</t>
  </si>
  <si>
    <t>3-8-3</t>
  </si>
  <si>
    <t>其他应收款—其他应收款</t>
  </si>
  <si>
    <t>减：其他应收款坏账准备</t>
  </si>
  <si>
    <t>减：其他应收款预计损失</t>
  </si>
  <si>
    <t>其他应收款—应收利息评估明细表</t>
  </si>
  <si>
    <r>
      <rPr>
        <sz val="11"/>
        <rFont val="宋体"/>
        <charset val="134"/>
      </rPr>
      <t>表</t>
    </r>
    <r>
      <rPr>
        <sz val="11"/>
        <rFont val="Times New Roman"/>
        <charset val="134"/>
      </rPr>
      <t>3-8-1</t>
    </r>
  </si>
  <si>
    <t>本金</t>
  </si>
  <si>
    <t>利息所属期间</t>
  </si>
  <si>
    <r>
      <rPr>
        <sz val="11"/>
        <rFont val="宋体"/>
        <charset val="134"/>
      </rPr>
      <t>年利息率</t>
    </r>
    <r>
      <rPr>
        <sz val="11"/>
        <rFont val="Times New Roman"/>
        <charset val="134"/>
      </rPr>
      <t>%</t>
    </r>
  </si>
  <si>
    <t>其他应收款—应收股利评估明细表</t>
  </si>
  <si>
    <r>
      <rPr>
        <sz val="11"/>
        <rFont val="宋体"/>
        <charset val="134"/>
      </rPr>
      <t>表</t>
    </r>
    <r>
      <rPr>
        <sz val="11"/>
        <rFont val="Times New Roman"/>
        <charset val="134"/>
      </rPr>
      <t>3-8-2</t>
    </r>
  </si>
  <si>
    <t>股利（利润）所属期间</t>
  </si>
  <si>
    <t>其他应收款—其他应收款评估明细表</t>
  </si>
  <si>
    <r>
      <rPr>
        <sz val="11"/>
        <rFont val="宋体"/>
        <charset val="134"/>
      </rPr>
      <t>表</t>
    </r>
    <r>
      <rPr>
        <sz val="11"/>
        <rFont val="Times New Roman"/>
        <charset val="134"/>
      </rPr>
      <t>3-8-3</t>
    </r>
  </si>
  <si>
    <t>欠款单位（人）名称（结算对象)</t>
  </si>
  <si>
    <t>存货评估汇总表</t>
  </si>
  <si>
    <r>
      <rPr>
        <sz val="11"/>
        <rFont val="宋体"/>
        <charset val="134"/>
      </rPr>
      <t>表</t>
    </r>
    <r>
      <rPr>
        <sz val="11"/>
        <rFont val="Times New Roman"/>
        <charset val="134"/>
      </rPr>
      <t>3-9</t>
    </r>
  </si>
  <si>
    <t>3-9-1</t>
  </si>
  <si>
    <t>材料采购（在途物资）</t>
  </si>
  <si>
    <t>3-9-2</t>
  </si>
  <si>
    <t>原材料</t>
  </si>
  <si>
    <t>3-9-3</t>
  </si>
  <si>
    <t>在库周转材料</t>
  </si>
  <si>
    <t>3-9-4</t>
  </si>
  <si>
    <t>委托加工物资</t>
  </si>
  <si>
    <t>3-9-5</t>
  </si>
  <si>
    <t>产成品（库存商品）</t>
  </si>
  <si>
    <t>3-9-6</t>
  </si>
  <si>
    <t>在产品（自制半成品）</t>
  </si>
  <si>
    <t>3-9-7</t>
  </si>
  <si>
    <t>发出商品</t>
  </si>
  <si>
    <t>3-9-8</t>
  </si>
  <si>
    <t>在用周转材料</t>
  </si>
  <si>
    <t>减：存货跌价准备</t>
  </si>
  <si>
    <t>万元</t>
  </si>
  <si>
    <t>验证跌价</t>
  </si>
  <si>
    <t>存货—材料采购（在途物资）评估明细表</t>
  </si>
  <si>
    <r>
      <rPr>
        <sz val="11"/>
        <rFont val="宋体"/>
        <charset val="134"/>
      </rPr>
      <t>表</t>
    </r>
    <r>
      <rPr>
        <sz val="11"/>
        <rFont val="Times New Roman"/>
        <charset val="134"/>
      </rPr>
      <t>3-9-1</t>
    </r>
  </si>
  <si>
    <t>名称及规格型号</t>
  </si>
  <si>
    <t>计量单位</t>
  </si>
  <si>
    <t>数量</t>
  </si>
  <si>
    <t>单价</t>
  </si>
  <si>
    <t>金额</t>
  </si>
  <si>
    <t>实际数量</t>
  </si>
  <si>
    <t>评估单价</t>
  </si>
  <si>
    <t>存货—原材料评估明细表</t>
  </si>
  <si>
    <r>
      <rPr>
        <sz val="11"/>
        <rFont val="宋体"/>
        <charset val="134"/>
      </rPr>
      <t>表</t>
    </r>
    <r>
      <rPr>
        <sz val="11"/>
        <rFont val="Times New Roman"/>
        <charset val="134"/>
      </rPr>
      <t>3-9-2</t>
    </r>
  </si>
  <si>
    <t>名称</t>
  </si>
  <si>
    <t>规格型号</t>
  </si>
  <si>
    <t>存放地点</t>
  </si>
  <si>
    <r>
      <rPr>
        <sz val="11"/>
        <rFont val="宋体"/>
        <charset val="134"/>
      </rPr>
      <t>合</t>
    </r>
    <r>
      <rPr>
        <sz val="11"/>
        <rFont val="Times New Roman"/>
        <charset val="134"/>
      </rPr>
      <t xml:space="preserve">          </t>
    </r>
    <r>
      <rPr>
        <sz val="11"/>
        <rFont val="宋体"/>
        <charset val="134"/>
      </rPr>
      <t>计</t>
    </r>
  </si>
  <si>
    <t>存货—在库周转材料评估明细表</t>
  </si>
  <si>
    <r>
      <rPr>
        <sz val="11"/>
        <rFont val="宋体"/>
        <charset val="134"/>
      </rPr>
      <t>表</t>
    </r>
    <r>
      <rPr>
        <sz val="11"/>
        <rFont val="Times New Roman"/>
        <charset val="134"/>
      </rPr>
      <t>3-9-3</t>
    </r>
  </si>
  <si>
    <t>存货—委托加工物资评估明细表</t>
  </si>
  <si>
    <r>
      <rPr>
        <sz val="11"/>
        <rFont val="宋体"/>
        <charset val="134"/>
      </rPr>
      <t>表</t>
    </r>
    <r>
      <rPr>
        <sz val="11"/>
        <rFont val="Times New Roman"/>
        <charset val="134"/>
      </rPr>
      <t>3-9-4</t>
    </r>
  </si>
  <si>
    <t>加工单位名称</t>
  </si>
  <si>
    <t>存货—产成品（库存商品、开发产品、农产品）评估明细表</t>
  </si>
  <si>
    <t>表3-9-5</t>
  </si>
  <si>
    <t>名  称</t>
  </si>
  <si>
    <t>汇率</t>
  </si>
  <si>
    <t>存货—在产品（自制半成品）评估明细表</t>
  </si>
  <si>
    <r>
      <rPr>
        <sz val="11"/>
        <rFont val="宋体"/>
        <charset val="134"/>
      </rPr>
      <t>表</t>
    </r>
    <r>
      <rPr>
        <sz val="11"/>
        <rFont val="Times New Roman"/>
        <charset val="134"/>
      </rPr>
      <t>3-9-6</t>
    </r>
  </si>
  <si>
    <t>订单号</t>
  </si>
  <si>
    <t>存货—发出商品评估明细表</t>
  </si>
  <si>
    <r>
      <rPr>
        <sz val="11"/>
        <rFont val="宋体"/>
        <charset val="134"/>
      </rPr>
      <t>表</t>
    </r>
    <r>
      <rPr>
        <sz val="11"/>
        <rFont val="Times New Roman"/>
        <charset val="134"/>
      </rPr>
      <t>3-9-7</t>
    </r>
  </si>
  <si>
    <t>商品名称</t>
  </si>
  <si>
    <t>对方单位名称</t>
  </si>
  <si>
    <t>存货—在用周转材料评估明细表</t>
  </si>
  <si>
    <r>
      <rPr>
        <sz val="11"/>
        <rFont val="宋体"/>
        <charset val="134"/>
      </rPr>
      <t>表</t>
    </r>
    <r>
      <rPr>
        <sz val="11"/>
        <rFont val="Times New Roman"/>
        <charset val="134"/>
      </rPr>
      <t>3-9-8</t>
    </r>
  </si>
  <si>
    <t>启用日期</t>
  </si>
  <si>
    <t>原始入账价值</t>
  </si>
  <si>
    <t>账面价值（摊余价值）</t>
  </si>
  <si>
    <t>评估原价</t>
  </si>
  <si>
    <t>成新率%</t>
  </si>
  <si>
    <t>合同资产评估明细表</t>
  </si>
  <si>
    <r>
      <rPr>
        <sz val="11"/>
        <rFont val="宋体"/>
        <charset val="134"/>
      </rPr>
      <t>表</t>
    </r>
    <r>
      <rPr>
        <sz val="11"/>
        <rFont val="Times New Roman"/>
        <charset val="134"/>
      </rPr>
      <t>3-10</t>
    </r>
  </si>
  <si>
    <t>项目及内容</t>
  </si>
  <si>
    <t>结算内容</t>
  </si>
  <si>
    <t>减：合同资产减值准备</t>
  </si>
  <si>
    <t>减：合同资产减值损失</t>
  </si>
  <si>
    <t>持有待售资产评估明细表</t>
  </si>
  <si>
    <r>
      <rPr>
        <sz val="11"/>
        <rFont val="宋体"/>
        <charset val="134"/>
      </rPr>
      <t>表</t>
    </r>
    <r>
      <rPr>
        <sz val="11"/>
        <rFont val="Times New Roman"/>
        <charset val="134"/>
      </rPr>
      <t>3-11</t>
    </r>
  </si>
  <si>
    <t>资产名称</t>
  </si>
  <si>
    <t>生产厂家</t>
  </si>
  <si>
    <t>原始入账日期</t>
  </si>
  <si>
    <t>注：</t>
  </si>
  <si>
    <t>只有待售资产的种类较多，本表涉及仅以待售资产为设备类资产为例。若待售资产为自用房产等，请相应修改参数。</t>
  </si>
  <si>
    <t>一年内到期的非流动资产评估明细表</t>
  </si>
  <si>
    <r>
      <rPr>
        <sz val="11"/>
        <rFont val="宋体"/>
        <charset val="134"/>
      </rPr>
      <t>表</t>
    </r>
    <r>
      <rPr>
        <sz val="11"/>
        <rFont val="Times New Roman"/>
        <charset val="134"/>
      </rPr>
      <t>3-12</t>
    </r>
  </si>
  <si>
    <t>其他流动资产评估明细表</t>
  </si>
  <si>
    <r>
      <rPr>
        <sz val="11"/>
        <rFont val="宋体"/>
        <charset val="134"/>
      </rPr>
      <t>表</t>
    </r>
    <r>
      <rPr>
        <sz val="11"/>
        <rFont val="Times New Roman"/>
        <charset val="134"/>
      </rPr>
      <t>3-13</t>
    </r>
  </si>
  <si>
    <t>非流动资产评估汇总表</t>
  </si>
  <si>
    <r>
      <rPr>
        <sz val="11"/>
        <rFont val="Times New Roman"/>
        <charset val="134"/>
      </rPr>
      <t>表4</t>
    </r>
  </si>
  <si>
    <t>4-1</t>
  </si>
  <si>
    <t>债权投资</t>
  </si>
  <si>
    <t>4-2</t>
  </si>
  <si>
    <t>其他债权投资</t>
  </si>
  <si>
    <t>4-3</t>
  </si>
  <si>
    <t>长期应收款</t>
  </si>
  <si>
    <t>4-4</t>
  </si>
  <si>
    <t>长期股权投资</t>
  </si>
  <si>
    <t>4-5</t>
  </si>
  <si>
    <t>其他权益工具投资</t>
  </si>
  <si>
    <t>4-6</t>
  </si>
  <si>
    <t>其他非流动金融资产</t>
  </si>
  <si>
    <t>4-7</t>
  </si>
  <si>
    <t>投资性房地产</t>
  </si>
  <si>
    <t>4-8</t>
  </si>
  <si>
    <t>固定资产</t>
  </si>
  <si>
    <t>4-9</t>
  </si>
  <si>
    <t>在建工程</t>
  </si>
  <si>
    <t>4-10</t>
  </si>
  <si>
    <t>生产性生物资产</t>
  </si>
  <si>
    <t>4-11</t>
  </si>
  <si>
    <t>油气资产</t>
  </si>
  <si>
    <t>4-12</t>
  </si>
  <si>
    <t>使用权资产</t>
  </si>
  <si>
    <t>4-13</t>
  </si>
  <si>
    <t>无形资产</t>
  </si>
  <si>
    <t>4-14</t>
  </si>
  <si>
    <t>开发支出</t>
  </si>
  <si>
    <t>4-15</t>
  </si>
  <si>
    <t>商誉</t>
  </si>
  <si>
    <t>4-16</t>
  </si>
  <si>
    <t>长期待摊费用</t>
  </si>
  <si>
    <t>4-17</t>
  </si>
  <si>
    <t>递延所得税资产</t>
  </si>
  <si>
    <t>4-18</t>
  </si>
  <si>
    <t>其他非流动资产</t>
  </si>
  <si>
    <t>债权投资评估明细表</t>
  </si>
  <si>
    <r>
      <rPr>
        <sz val="11"/>
        <rFont val="宋体"/>
        <charset val="134"/>
      </rPr>
      <t>表</t>
    </r>
    <r>
      <rPr>
        <sz val="11"/>
        <rFont val="Times New Roman"/>
        <charset val="134"/>
      </rPr>
      <t>4-1</t>
    </r>
  </si>
  <si>
    <t>债券种类</t>
  </si>
  <si>
    <t>到期日</t>
  </si>
  <si>
    <r>
      <rPr>
        <sz val="11"/>
        <rFont val="宋体"/>
        <charset val="134"/>
      </rPr>
      <t>利率</t>
    </r>
    <r>
      <rPr>
        <sz val="11"/>
        <rFont val="Times New Roman"/>
        <charset val="134"/>
      </rPr>
      <t>%</t>
    </r>
  </si>
  <si>
    <t>成本（面值）</t>
  </si>
  <si>
    <t>合    计</t>
  </si>
  <si>
    <t>减：减值准备</t>
  </si>
  <si>
    <t>其他债权投资评估明细表</t>
  </si>
  <si>
    <t>评估基准日：2018年5月31日</t>
  </si>
  <si>
    <r>
      <rPr>
        <sz val="11"/>
        <rFont val="宋体"/>
        <charset val="134"/>
      </rPr>
      <t>表</t>
    </r>
    <r>
      <rPr>
        <sz val="11"/>
        <rFont val="Times New Roman"/>
        <charset val="134"/>
      </rPr>
      <t>4-2</t>
    </r>
  </si>
  <si>
    <t>被评估单位：ABC公司</t>
  </si>
  <si>
    <t>长期应收款评估明细表</t>
  </si>
  <si>
    <t>表4-3</t>
  </si>
  <si>
    <t>减：长期应收款坏账准备</t>
  </si>
  <si>
    <t>长期股权投资评估明细表</t>
  </si>
  <si>
    <t>表4-4</t>
  </si>
  <si>
    <t>协议投资期限</t>
  </si>
  <si>
    <t>减：长期股权投资减值准备</t>
  </si>
  <si>
    <t>其他权益工具投资评估明细表</t>
  </si>
  <si>
    <r>
      <rPr>
        <sz val="11"/>
        <rFont val="宋体"/>
        <charset val="134"/>
      </rPr>
      <t>表</t>
    </r>
    <r>
      <rPr>
        <sz val="11"/>
        <rFont val="Times New Roman"/>
        <charset val="134"/>
      </rPr>
      <t>4-5</t>
    </r>
  </si>
  <si>
    <t>投资数量</t>
  </si>
  <si>
    <t>其他非流动金融资产评估汇总表</t>
  </si>
  <si>
    <r>
      <rPr>
        <sz val="11"/>
        <rFont val="宋体"/>
        <charset val="134"/>
      </rPr>
      <t>表</t>
    </r>
    <r>
      <rPr>
        <sz val="11"/>
        <rFont val="Times New Roman"/>
        <charset val="134"/>
      </rPr>
      <t>4-6</t>
    </r>
  </si>
  <si>
    <t>4-6-1</t>
  </si>
  <si>
    <r>
      <rPr>
        <sz val="11"/>
        <rFont val="宋体"/>
        <charset val="134"/>
      </rPr>
      <t>其他非流动金融资产</t>
    </r>
    <r>
      <rPr>
        <sz val="11"/>
        <rFont val="Times New Roman"/>
        <charset val="134"/>
      </rPr>
      <t>-</t>
    </r>
    <r>
      <rPr>
        <sz val="11"/>
        <rFont val="宋体"/>
        <charset val="134"/>
      </rPr>
      <t>股票投资</t>
    </r>
  </si>
  <si>
    <t>4-6-2</t>
  </si>
  <si>
    <r>
      <rPr>
        <sz val="11"/>
        <rFont val="宋体"/>
        <charset val="134"/>
      </rPr>
      <t>其他非流动金融资产</t>
    </r>
    <r>
      <rPr>
        <sz val="11"/>
        <rFont val="Times New Roman"/>
        <charset val="134"/>
      </rPr>
      <t>-</t>
    </r>
    <r>
      <rPr>
        <sz val="11"/>
        <rFont val="宋体"/>
        <charset val="134"/>
      </rPr>
      <t>债券投资</t>
    </r>
  </si>
  <si>
    <t>4-6-3</t>
  </si>
  <si>
    <r>
      <rPr>
        <sz val="11"/>
        <rFont val="宋体"/>
        <charset val="134"/>
      </rPr>
      <t>其他非流动金融资产</t>
    </r>
    <r>
      <rPr>
        <sz val="11"/>
        <rFont val="Times New Roman"/>
        <charset val="134"/>
      </rPr>
      <t>-</t>
    </r>
    <r>
      <rPr>
        <sz val="11"/>
        <rFont val="宋体"/>
        <charset val="134"/>
      </rPr>
      <t>基金投资</t>
    </r>
  </si>
  <si>
    <t>其他非流动金融资产金融资产—股票投资评估明细表</t>
  </si>
  <si>
    <r>
      <rPr>
        <sz val="11"/>
        <rFont val="宋体"/>
        <charset val="134"/>
      </rPr>
      <t>表</t>
    </r>
    <r>
      <rPr>
        <sz val="11"/>
        <rFont val="Times New Roman"/>
        <charset val="134"/>
      </rPr>
      <t>4-6-1</t>
    </r>
  </si>
  <si>
    <t>其他非流动金融资产—债券投资评估明细表</t>
  </si>
  <si>
    <r>
      <rPr>
        <sz val="11"/>
        <rFont val="宋体"/>
        <charset val="134"/>
      </rPr>
      <t>表</t>
    </r>
    <r>
      <rPr>
        <sz val="11"/>
        <rFont val="Times New Roman"/>
        <charset val="134"/>
      </rPr>
      <t>4-6-2</t>
    </r>
  </si>
  <si>
    <t>其他非流动金融资产—基金投资评估明细表</t>
  </si>
  <si>
    <r>
      <rPr>
        <sz val="11"/>
        <rFont val="宋体"/>
        <charset val="134"/>
      </rPr>
      <t>表</t>
    </r>
    <r>
      <rPr>
        <sz val="11"/>
        <rFont val="Times New Roman"/>
        <charset val="134"/>
      </rPr>
      <t>4-6-3</t>
    </r>
  </si>
  <si>
    <t>投资性房地产——房屋评估明细表</t>
  </si>
  <si>
    <t>（采用成本模式计量）</t>
  </si>
  <si>
    <r>
      <rPr>
        <sz val="11"/>
        <rFont val="宋体"/>
        <charset val="134"/>
      </rPr>
      <t>表</t>
    </r>
    <r>
      <rPr>
        <sz val="11"/>
        <rFont val="Times New Roman"/>
        <charset val="134"/>
      </rPr>
      <t>4-7</t>
    </r>
  </si>
  <si>
    <t>权证编号</t>
  </si>
  <si>
    <t>房屋名称</t>
  </si>
  <si>
    <t>来源</t>
  </si>
  <si>
    <t>结构</t>
  </si>
  <si>
    <t>建成
年月</t>
  </si>
  <si>
    <r>
      <rPr>
        <sz val="11"/>
        <rFont val="Times New Roman"/>
        <charset val="134"/>
      </rPr>
      <t>建筑面积</t>
    </r>
  </si>
  <si>
    <t>成本单价(元/m2)</t>
  </si>
  <si>
    <t>评估单价(元/m2)</t>
  </si>
  <si>
    <t>原值</t>
  </si>
  <si>
    <t>净值</t>
  </si>
  <si>
    <t>来源为（外购、自建、自用转入、存货转入等）</t>
  </si>
  <si>
    <t>减：投资性房地产减值准备</t>
  </si>
  <si>
    <t>（采用公允价值模式计量）</t>
  </si>
  <si>
    <t>表4-7</t>
  </si>
  <si>
    <r>
      <rPr>
        <sz val="11"/>
        <rFont val="Times New Roman"/>
        <charset val="134"/>
      </rPr>
      <t>建筑          面积</t>
    </r>
  </si>
  <si>
    <r>
      <rPr>
        <sz val="11"/>
        <rFont val="宋体"/>
        <charset val="134"/>
      </rPr>
      <t>原始入帐价值</t>
    </r>
    <r>
      <rPr>
        <sz val="11"/>
        <rFont val="Times New Roman"/>
        <charset val="134"/>
      </rPr>
      <t xml:space="preserve"> </t>
    </r>
    <r>
      <rPr>
        <sz val="11"/>
        <rFont val="宋体"/>
        <charset val="134"/>
      </rPr>
      <t>（转入日公允价值）</t>
    </r>
  </si>
  <si>
    <t>现场勘察简单记录</t>
  </si>
  <si>
    <t>证载权利人</t>
  </si>
  <si>
    <t>投资性房地产——土地使用权评估明细表</t>
  </si>
  <si>
    <r>
      <rPr>
        <sz val="11"/>
        <rFont val="宋体"/>
        <charset val="134"/>
      </rPr>
      <t>表</t>
    </r>
    <r>
      <rPr>
        <sz val="11"/>
        <rFont val="Arial"/>
        <charset val="134"/>
      </rPr>
      <t>4-7</t>
    </r>
  </si>
  <si>
    <t>土地权证编号</t>
  </si>
  <si>
    <t>宗地名称</t>
  </si>
  <si>
    <t>土地位置</t>
  </si>
  <si>
    <t>取得日期</t>
  </si>
  <si>
    <t>用地性质</t>
  </si>
  <si>
    <t>土地用途</t>
  </si>
  <si>
    <t>准用年限</t>
  </si>
  <si>
    <t>开发程度</t>
  </si>
  <si>
    <t>面积(m2)</t>
  </si>
  <si>
    <r>
      <rPr>
        <sz val="11"/>
        <rFont val="宋体"/>
        <charset val="134"/>
      </rPr>
      <t>增值率</t>
    </r>
    <r>
      <rPr>
        <sz val="11"/>
        <rFont val="Arial"/>
        <charset val="134"/>
      </rPr>
      <t>%</t>
    </r>
  </si>
  <si>
    <t>原始入账价值（转入日公允价值）</t>
  </si>
  <si>
    <t>合         计</t>
  </si>
  <si>
    <t>固定资产评估汇总表</t>
  </si>
  <si>
    <r>
      <rPr>
        <sz val="11"/>
        <rFont val="宋体"/>
        <charset val="134"/>
      </rPr>
      <t>表</t>
    </r>
    <r>
      <rPr>
        <sz val="11"/>
        <rFont val="Times New Roman"/>
        <charset val="134"/>
      </rPr>
      <t>4-8</t>
    </r>
  </si>
  <si>
    <t>4-8-1</t>
  </si>
  <si>
    <t>固定资产-房屋建筑物</t>
  </si>
  <si>
    <t>4-8-2</t>
  </si>
  <si>
    <t>固定资产-构筑物及其他辅助设施</t>
  </si>
  <si>
    <t>4-8-3</t>
  </si>
  <si>
    <t>固定资产-管道及沟槽</t>
  </si>
  <si>
    <t>房屋建筑物类合计</t>
  </si>
  <si>
    <t>4-8-4</t>
  </si>
  <si>
    <t>固定资产-机器设备</t>
  </si>
  <si>
    <t>4-8-5</t>
  </si>
  <si>
    <t>固定资产-车辆</t>
  </si>
  <si>
    <t>4-8-6</t>
  </si>
  <si>
    <t>固定资产-电子设备</t>
  </si>
  <si>
    <t>设备类合计</t>
  </si>
  <si>
    <t>4-8-7</t>
  </si>
  <si>
    <t>固定资产清理</t>
  </si>
  <si>
    <t>固定资产合计</t>
  </si>
  <si>
    <t>减：固定资产减值准备</t>
  </si>
  <si>
    <t>固定资产—房屋建筑物评估明细表</t>
  </si>
  <si>
    <r>
      <rPr>
        <sz val="10"/>
        <rFont val="宋体"/>
        <charset val="134"/>
      </rPr>
      <t>表</t>
    </r>
    <r>
      <rPr>
        <sz val="10"/>
        <rFont val="Arial"/>
        <charset val="134"/>
      </rPr>
      <t>4-8-1</t>
    </r>
  </si>
  <si>
    <t>资产编号</t>
  </si>
  <si>
    <t>建筑物名称</t>
  </si>
  <si>
    <t>建筑面积
(m2)</t>
  </si>
  <si>
    <t>成本单价
(元/m2)</t>
  </si>
  <si>
    <r>
      <rPr>
        <sz val="11"/>
        <rFont val="宋体"/>
        <charset val="134"/>
      </rPr>
      <t xml:space="preserve">评估原值单价
</t>
    </r>
    <r>
      <rPr>
        <sz val="11"/>
        <rFont val="Arial"/>
        <charset val="134"/>
      </rPr>
      <t>(</t>
    </r>
    <r>
      <rPr>
        <sz val="11"/>
        <rFont val="宋体"/>
        <charset val="134"/>
      </rPr>
      <t>元</t>
    </r>
    <r>
      <rPr>
        <sz val="11"/>
        <rFont val="Arial"/>
        <charset val="134"/>
      </rPr>
      <t>/m</t>
    </r>
    <r>
      <rPr>
        <sz val="11"/>
        <rFont val="Times New Roman"/>
        <charset val="134"/>
      </rPr>
      <t>2</t>
    </r>
    <r>
      <rPr>
        <sz val="11"/>
        <rFont val="Arial"/>
        <charset val="134"/>
      </rPr>
      <t>)</t>
    </r>
  </si>
  <si>
    <t>6100000005-0</t>
  </si>
  <si>
    <t>传达室</t>
  </si>
  <si>
    <t>无实物</t>
  </si>
  <si>
    <t>减：房屋建筑物减值准备</t>
  </si>
  <si>
    <t>固定资产—构筑物及其他辅助设施评估明细表</t>
  </si>
  <si>
    <t>表4-8-2</t>
  </si>
  <si>
    <t xml:space="preserve"> 名称</t>
  </si>
  <si>
    <t>长度
(m)</t>
  </si>
  <si>
    <t>宽度
(m)</t>
  </si>
  <si>
    <t>面积/体积</t>
  </si>
  <si>
    <t>评估原值单价(元/m2)</t>
  </si>
  <si>
    <t>减：构筑物及其他辅助设施减值准备</t>
  </si>
  <si>
    <t>固定资产—管道和沟槽评估明细表</t>
  </si>
  <si>
    <r>
      <rPr>
        <sz val="11"/>
        <rFont val="宋体"/>
        <charset val="134"/>
      </rPr>
      <t>表</t>
    </r>
    <r>
      <rPr>
        <sz val="11"/>
        <rFont val="Arial"/>
        <charset val="134"/>
      </rPr>
      <t>4-8-3</t>
    </r>
  </si>
  <si>
    <t>漕深
(m)</t>
  </si>
  <si>
    <t>沟宽*沟厚(mm*mm)
管径*壁厚(mm*mm)</t>
  </si>
  <si>
    <t>材质</t>
  </si>
  <si>
    <t>绝缘方式</t>
  </si>
  <si>
    <t>建成年月</t>
  </si>
  <si>
    <r>
      <rPr>
        <sz val="9"/>
        <rFont val="宋体"/>
        <charset val="134"/>
      </rPr>
      <t>增值率</t>
    </r>
    <r>
      <rPr>
        <sz val="10"/>
        <rFont val="Arial"/>
        <charset val="134"/>
      </rPr>
      <t>%</t>
    </r>
  </si>
  <si>
    <t>减：管道和沟槽减值准备</t>
  </si>
  <si>
    <t>标的清单</t>
  </si>
  <si>
    <t>《标的清单》仅供参考，所有标的物的规格型号、数量、质量、性能以及标的物均以现场展示实物为准。意向受让方须自行前往标的现场对标的物的规格型号、数量、质量、性能以及标的物涉及拆除的界限等信息进行了解确认，标的物以现场展示实物现状进行移交，意向受让方一经报名就视为其已知悉上述所述之情况。</t>
  </si>
  <si>
    <t>设备编号</t>
  </si>
  <si>
    <t>设备名称</t>
  </si>
  <si>
    <t>购置日期</t>
  </si>
  <si>
    <t>1100000073-0</t>
  </si>
  <si>
    <t>分馏塔</t>
  </si>
  <si>
    <t>2016/KDON</t>
  </si>
  <si>
    <t>杭州制氧机集团有限公司</t>
  </si>
  <si>
    <t>套</t>
  </si>
  <si>
    <t>1100000074-0</t>
  </si>
  <si>
    <t>1100000081-0</t>
  </si>
  <si>
    <t>设备管线</t>
  </si>
  <si>
    <t>1100000080-0</t>
  </si>
  <si>
    <t>1100000105-0</t>
  </si>
  <si>
    <t>高压氧压机</t>
  </si>
  <si>
    <t>3Z33-107/15D</t>
  </si>
  <si>
    <t>杭州制氧机厂</t>
  </si>
  <si>
    <t>台</t>
  </si>
  <si>
    <t>1100000086-0</t>
  </si>
  <si>
    <t>氧压机0332B</t>
  </si>
  <si>
    <t>ZLY-60/30；JR128-12（三相异步电机）</t>
  </si>
  <si>
    <t>杭州制氧机厂；杭州发电设备厂</t>
  </si>
  <si>
    <t>1100000063-0</t>
  </si>
  <si>
    <t>分子筛纯化系统</t>
  </si>
  <si>
    <t>D671X-16</t>
  </si>
  <si>
    <t>杭州杭氧工装泵阀有限公司</t>
  </si>
  <si>
    <t>组</t>
  </si>
  <si>
    <t>1100000064-0</t>
  </si>
  <si>
    <t>1100000070-0</t>
  </si>
  <si>
    <t>空压机-3（10000kg）</t>
  </si>
  <si>
    <t>WW-42/7型无油润滑空气压缩机</t>
  </si>
  <si>
    <t>柳州第二空气压缩机厂</t>
  </si>
  <si>
    <t>1100000071-0</t>
  </si>
  <si>
    <t>空压机-4（10000kg）</t>
  </si>
  <si>
    <t>1100000072-0</t>
  </si>
  <si>
    <t>空压机-5（10000kg）</t>
  </si>
  <si>
    <t>1100000045-0</t>
  </si>
  <si>
    <t>仪电控系统</t>
  </si>
  <si>
    <t>ZBN 04009-88</t>
  </si>
  <si>
    <t>杭州杭氧电气动力工程有限公司</t>
  </si>
  <si>
    <t>1100000046-0</t>
  </si>
  <si>
    <t>调功柜</t>
  </si>
  <si>
    <t>1100000103-0</t>
  </si>
  <si>
    <t>氧气贮气罐（50立方米）</t>
  </si>
  <si>
    <t>50m³储气罐</t>
  </si>
  <si>
    <t>浙江新安化工集团股份有限公司</t>
  </si>
  <si>
    <t>个</t>
  </si>
  <si>
    <t>1100000104-0</t>
  </si>
  <si>
    <t>1100000085-0</t>
  </si>
  <si>
    <t>1100000054-0</t>
  </si>
  <si>
    <t>氮压机-1</t>
  </si>
  <si>
    <t>VWWJ-8/25型无润滑氮气压缩机</t>
  </si>
  <si>
    <t>1100000055-0</t>
  </si>
  <si>
    <t>氮压机-2</t>
  </si>
  <si>
    <t>1100000056-0</t>
  </si>
  <si>
    <t>氮压机-3</t>
  </si>
  <si>
    <t>1100000082-0</t>
  </si>
  <si>
    <t>空分设备仪电控系统</t>
  </si>
  <si>
    <t>1100000083-0</t>
  </si>
  <si>
    <t>1100000036-0</t>
  </si>
  <si>
    <t>氧气贮气罐</t>
  </si>
  <si>
    <t>杭州轻工设备有限公司</t>
  </si>
  <si>
    <t>1100000037-0</t>
  </si>
  <si>
    <t>1100000040-0</t>
  </si>
  <si>
    <t>中压氧压机</t>
  </si>
  <si>
    <t>JR12-12（异步电机）</t>
  </si>
  <si>
    <t>江西电机厂</t>
  </si>
  <si>
    <t>1100000059-0</t>
  </si>
  <si>
    <t>膨胀机组</t>
  </si>
  <si>
    <t>TPZ5</t>
  </si>
  <si>
    <t>杭州杭氧压缩机有限公司</t>
  </si>
  <si>
    <t>1100000060-0</t>
  </si>
  <si>
    <t>1100000061-0</t>
  </si>
  <si>
    <t>1100000062-0</t>
  </si>
  <si>
    <t>1100000038-0</t>
  </si>
  <si>
    <t>氮气贮气罐（50立方米）</t>
  </si>
  <si>
    <t>1100000039-0</t>
  </si>
  <si>
    <t>氩气贮气罐（50立方米）</t>
  </si>
  <si>
    <t>1100000021-0</t>
  </si>
  <si>
    <t>变压器（2000KVA）</t>
  </si>
  <si>
    <t>S9-M-200/6</t>
  </si>
  <si>
    <t>浙江三变科技股份有限公司</t>
  </si>
  <si>
    <t>1100000065-0</t>
  </si>
  <si>
    <t>空气预冷系统</t>
  </si>
  <si>
    <t>UF-4300/7</t>
  </si>
  <si>
    <t>杭州加联净化设备有限公司</t>
  </si>
  <si>
    <t>1100000066-0</t>
  </si>
  <si>
    <t>1100000128-0</t>
  </si>
  <si>
    <t>钢瓶 175/1809-175</t>
  </si>
  <si>
    <t>175/1809</t>
  </si>
  <si>
    <t>1100000076-0</t>
  </si>
  <si>
    <t>高压间隔</t>
  </si>
  <si>
    <t>1100000094-0</t>
  </si>
  <si>
    <t>钢瓶-150/536-150</t>
  </si>
  <si>
    <t>150/536</t>
  </si>
  <si>
    <t>1100000090-0</t>
  </si>
  <si>
    <t>色谱分析仪器</t>
  </si>
  <si>
    <t>88型气相色谱仪</t>
  </si>
  <si>
    <t>上海科创色谱仪器有限公司</t>
  </si>
  <si>
    <t>1100000093-0</t>
  </si>
  <si>
    <t>钢瓶-127/386-127</t>
  </si>
  <si>
    <t>127/386</t>
  </si>
  <si>
    <t>1100000117-0</t>
  </si>
  <si>
    <t>钢瓶  340/1634-47</t>
  </si>
  <si>
    <t>340/1634</t>
  </si>
  <si>
    <t>1100000095-0</t>
  </si>
  <si>
    <t>钢瓶-100/636-100</t>
  </si>
  <si>
    <t>100/636</t>
  </si>
  <si>
    <t>1100000027-0</t>
  </si>
  <si>
    <t>低压配电柜</t>
  </si>
  <si>
    <t>GCS-System</t>
  </si>
  <si>
    <t>浙江金华电力开关有限公司</t>
  </si>
  <si>
    <t>1100000028-0</t>
  </si>
  <si>
    <t>1100000029-0</t>
  </si>
  <si>
    <t>1100000030-0</t>
  </si>
  <si>
    <t>1100000031-0</t>
  </si>
  <si>
    <t>1100000032-0</t>
  </si>
  <si>
    <t>1100000033-0</t>
  </si>
  <si>
    <t>1100000034-0</t>
  </si>
  <si>
    <t>母线桥</t>
  </si>
  <si>
    <t>1100000132-0</t>
  </si>
  <si>
    <t>钢瓶 150/1959-70</t>
  </si>
  <si>
    <t>150/1959</t>
  </si>
  <si>
    <t>1100000016-0</t>
  </si>
  <si>
    <t>323.5-1.67/150</t>
  </si>
  <si>
    <t>1100000015-0</t>
  </si>
  <si>
    <t>1100000099-0</t>
  </si>
  <si>
    <t>气瓶试压设备</t>
  </si>
  <si>
    <t>1100000088-0</t>
  </si>
  <si>
    <t>高速电子雕刻机</t>
  </si>
  <si>
    <t>杭州兄弟实业有限公司</t>
  </si>
  <si>
    <t>1100000170-0</t>
  </si>
  <si>
    <t>冷却器</t>
  </si>
  <si>
    <t>20112022D</t>
  </si>
  <si>
    <t>无锡市梨花压力容器制造有限公司</t>
  </si>
  <si>
    <t>1100000035-0</t>
  </si>
  <si>
    <t>空气末端冷却器</t>
  </si>
  <si>
    <t>03R031</t>
  </si>
  <si>
    <t>1100000051-0</t>
  </si>
  <si>
    <t>低温液体泵</t>
  </si>
  <si>
    <t>89kg</t>
  </si>
  <si>
    <t>1100000052-0</t>
  </si>
  <si>
    <t>1100000053-0</t>
  </si>
  <si>
    <t>1100000022-0</t>
  </si>
  <si>
    <t>高压配电柜</t>
  </si>
  <si>
    <t>SGN2-10-65</t>
  </si>
  <si>
    <t>1100000023-0</t>
  </si>
  <si>
    <t>1100000024-0</t>
  </si>
  <si>
    <t>1100000067-0</t>
  </si>
  <si>
    <t>氩气平衡罐</t>
  </si>
  <si>
    <t>10-0.88</t>
  </si>
  <si>
    <t>上海申江压力容器厂制造</t>
  </si>
  <si>
    <t>1100000018-0</t>
  </si>
  <si>
    <t>水冷塔</t>
  </si>
  <si>
    <t>1100000019-0</t>
  </si>
  <si>
    <t>1100000118-0</t>
  </si>
  <si>
    <t>回热器</t>
  </si>
  <si>
    <t>HU11D.000</t>
  </si>
  <si>
    <t>1100000156-0</t>
  </si>
  <si>
    <t>电动门</t>
  </si>
  <si>
    <t>约9米</t>
  </si>
  <si>
    <t>红科门业（杭州）有限公司</t>
  </si>
  <si>
    <t>1100000012-0</t>
  </si>
  <si>
    <t>低温瓶-1</t>
  </si>
  <si>
    <t>DP175/1.4MPA</t>
  </si>
  <si>
    <t>1100000013-0</t>
  </si>
  <si>
    <t>低温瓶-2</t>
  </si>
  <si>
    <t>1100000144-0</t>
  </si>
  <si>
    <t>流量计2</t>
  </si>
  <si>
    <t>CX-32S</t>
  </si>
  <si>
    <t>宁波创盛仪表有限公司</t>
  </si>
  <si>
    <t>1100000125-0</t>
  </si>
  <si>
    <t>低温瓶-5</t>
  </si>
  <si>
    <t>1100000126-0</t>
  </si>
  <si>
    <t>低温瓶-6</t>
  </si>
  <si>
    <t>1100000089-0</t>
  </si>
  <si>
    <t>微量氧分析仪器</t>
  </si>
  <si>
    <t>EN-500</t>
  </si>
  <si>
    <t>上海英盛仪器有限公司</t>
  </si>
  <si>
    <t>1100000114-0</t>
  </si>
  <si>
    <t>低温瓶-3</t>
  </si>
  <si>
    <t>1100000115-0</t>
  </si>
  <si>
    <t>低温瓶-4</t>
  </si>
  <si>
    <t>1100000145-0</t>
  </si>
  <si>
    <t>流量计3</t>
  </si>
  <si>
    <t>1100000136-0</t>
  </si>
  <si>
    <t>自制吊机</t>
  </si>
  <si>
    <t>重约2吨</t>
  </si>
  <si>
    <t>1100000161-0</t>
  </si>
  <si>
    <t>低温瓶-21</t>
  </si>
  <si>
    <t>1100000091-0</t>
  </si>
  <si>
    <t>水分析仪器</t>
  </si>
  <si>
    <t>USI-1B</t>
  </si>
  <si>
    <t>成都仪器厂</t>
  </si>
  <si>
    <t>1100000116-0</t>
  </si>
  <si>
    <t>电子秤</t>
  </si>
  <si>
    <t>1100000146-0</t>
  </si>
  <si>
    <t>低温瓶-7</t>
  </si>
  <si>
    <t>1100000147-0</t>
  </si>
  <si>
    <t>低温瓶-8</t>
  </si>
  <si>
    <t>1100000148-0</t>
  </si>
  <si>
    <t>低温瓶-9</t>
  </si>
  <si>
    <t>1100000149-0</t>
  </si>
  <si>
    <t>低温瓶-10</t>
  </si>
  <si>
    <t>1100000135-0</t>
  </si>
  <si>
    <t>电动试压泵2</t>
  </si>
  <si>
    <t>2D-SY4025</t>
  </si>
  <si>
    <t>1100000134-0</t>
  </si>
  <si>
    <t>电动试压泵</t>
  </si>
  <si>
    <t>1100000143-0</t>
  </si>
  <si>
    <t>门吊</t>
  </si>
  <si>
    <t>1100000121-0</t>
  </si>
  <si>
    <t>报警仪</t>
  </si>
  <si>
    <t>1100000084-0</t>
  </si>
  <si>
    <t>水系统（空分设备冷却水管）</t>
  </si>
  <si>
    <t>1100000122-0</t>
  </si>
  <si>
    <t>可燃气体检测变送器</t>
  </si>
  <si>
    <t>DC24V</t>
  </si>
  <si>
    <t>1100000004-0</t>
  </si>
  <si>
    <t>离心式清水泵-4</t>
  </si>
  <si>
    <t>IZ100-80-160</t>
  </si>
  <si>
    <t>中外合资杭州斯莱特泵业有限公司</t>
  </si>
  <si>
    <t>1100000006-0</t>
  </si>
  <si>
    <t>离心式清水泵-6</t>
  </si>
  <si>
    <t>1100000007-0</t>
  </si>
  <si>
    <t>离心式清水泵-7</t>
  </si>
  <si>
    <t>1100000001-0</t>
  </si>
  <si>
    <t>离心式清水泵-1</t>
  </si>
  <si>
    <t>IS100-80-125</t>
  </si>
  <si>
    <t>浙江水泵总厂</t>
  </si>
  <si>
    <t>1100000002-0</t>
  </si>
  <si>
    <t>离心式清水泵-2</t>
  </si>
  <si>
    <t>1100000003-0</t>
  </si>
  <si>
    <t>离心式清水泵-3</t>
  </si>
  <si>
    <t>1100000008-0</t>
  </si>
  <si>
    <t>直联泵</t>
  </si>
  <si>
    <t>新增储气罐</t>
  </si>
  <si>
    <t>44方液氮储槽</t>
  </si>
  <si>
    <t>44m³</t>
  </si>
  <si>
    <t>中华造铅厂</t>
  </si>
  <si>
    <t>1100000009-0</t>
  </si>
  <si>
    <t>22头氧气充装设备</t>
  </si>
  <si>
    <t>1100000010-0</t>
  </si>
  <si>
    <t>12头氧气充装设备</t>
  </si>
  <si>
    <t>1100000098-0</t>
  </si>
  <si>
    <t>昌鑫输气管线</t>
  </si>
  <si>
    <t>1100000110-0</t>
  </si>
  <si>
    <t>水泵</t>
  </si>
  <si>
    <t>1100000111-0</t>
  </si>
  <si>
    <t>1100000201-0</t>
  </si>
  <si>
    <t>125KVA变压器</t>
  </si>
  <si>
    <t>S11-M-125/6</t>
  </si>
  <si>
    <t>浙江省江山市电力变压器有限公司</t>
  </si>
  <si>
    <t>1100000223-0</t>
  </si>
  <si>
    <t>孔志强钢管</t>
  </si>
  <si>
    <t>6100000022-0</t>
  </si>
  <si>
    <t>钢棚（存放贵杭进口设备）</t>
  </si>
  <si>
    <t>钢棚仅顶棚，四周没有墙板</t>
  </si>
  <si>
    <t>1100000057-0</t>
  </si>
  <si>
    <t>贮气囊</t>
  </si>
  <si>
    <t>1100000058-0</t>
  </si>
  <si>
    <t>1100000014-0</t>
  </si>
  <si>
    <t>1100000108-0</t>
  </si>
  <si>
    <t>钢瓶-270/1052</t>
  </si>
  <si>
    <t>1100000113-0</t>
  </si>
  <si>
    <t>钢瓶  73/1294</t>
  </si>
  <si>
    <t>2000000026-0</t>
  </si>
  <si>
    <t>电动车</t>
  </si>
  <si>
    <t>1100000138-0</t>
  </si>
  <si>
    <t>测厚仪</t>
  </si>
  <si>
    <t>3000000006-0</t>
  </si>
  <si>
    <t>王春贵叉车(旧)</t>
  </si>
  <si>
    <t>辆</t>
  </si>
  <si>
    <t>2000000021-0</t>
  </si>
  <si>
    <t>计算机－12</t>
  </si>
  <si>
    <t>联想笔记本</t>
  </si>
  <si>
    <t>2000000038-0</t>
  </si>
  <si>
    <t>联想笔记本电脑-E450-23</t>
  </si>
  <si>
    <t>E450-23</t>
  </si>
  <si>
    <t>联想</t>
  </si>
  <si>
    <t>2000000036-0</t>
  </si>
  <si>
    <t>爱普生LQ-635K针式打印机二台</t>
  </si>
  <si>
    <t>LQ-635K</t>
  </si>
  <si>
    <t>爱普生</t>
  </si>
  <si>
    <t>2000000031-0</t>
  </si>
  <si>
    <t>戴尔台式电脑-20</t>
  </si>
  <si>
    <t>2000000032-0</t>
  </si>
  <si>
    <t>戴尔台式电脑-21</t>
  </si>
  <si>
    <t>2000000028-0</t>
  </si>
  <si>
    <t>联想笔记本电脑17</t>
  </si>
  <si>
    <t>昭阳E49L</t>
  </si>
  <si>
    <t>2000000020-0</t>
  </si>
  <si>
    <t>计算机-11</t>
  </si>
  <si>
    <t>2000000027-0</t>
  </si>
  <si>
    <t>联想笔记本电脑16</t>
  </si>
  <si>
    <t>2000000022-0</t>
  </si>
  <si>
    <t>康佳电冰箱</t>
  </si>
  <si>
    <t>BCD-220MMXP</t>
  </si>
  <si>
    <t>安徽康佳电器有限公司</t>
  </si>
  <si>
    <t>2000000049-0</t>
  </si>
  <si>
    <t>可燃气体检测报警仪</t>
  </si>
  <si>
    <t>2000000011-0</t>
  </si>
  <si>
    <t>LG电视机</t>
  </si>
  <si>
    <t>2000000012-0</t>
  </si>
  <si>
    <t>2000000025-0</t>
  </si>
  <si>
    <t>戴尔电脑</t>
  </si>
  <si>
    <t>2000000000-0</t>
  </si>
  <si>
    <t>三星冰箱</t>
  </si>
  <si>
    <t>2000000001-0</t>
  </si>
  <si>
    <t>海信彩色电视机</t>
  </si>
  <si>
    <t>2000000002-0</t>
  </si>
  <si>
    <t>计算机-1</t>
  </si>
  <si>
    <t>2000000003-0</t>
  </si>
  <si>
    <t>打印机</t>
  </si>
  <si>
    <t>2000000004-0</t>
  </si>
  <si>
    <t>热水器</t>
  </si>
  <si>
    <t>2000000005-0</t>
  </si>
  <si>
    <t>计算机-2</t>
  </si>
  <si>
    <t>2000000006-0</t>
  </si>
  <si>
    <t>计算机-3</t>
  </si>
  <si>
    <t>2000000007-0</t>
  </si>
  <si>
    <t>计算机-4</t>
  </si>
  <si>
    <t>2000000008-0</t>
  </si>
  <si>
    <t>2000000009-0</t>
  </si>
  <si>
    <t>空调</t>
  </si>
  <si>
    <t>2000000010-0</t>
  </si>
  <si>
    <t>计算机-5</t>
  </si>
  <si>
    <t>2000000013-0</t>
  </si>
  <si>
    <t>计算机-6</t>
  </si>
  <si>
    <t>2000000014-0</t>
  </si>
  <si>
    <t>计算机-7</t>
  </si>
  <si>
    <t>2000000015-0</t>
  </si>
  <si>
    <t>计算机-8</t>
  </si>
  <si>
    <t>2000000017-0</t>
  </si>
  <si>
    <t>DELL-9</t>
  </si>
  <si>
    <t>2000000019-0</t>
  </si>
  <si>
    <t>复印机</t>
  </si>
  <si>
    <t>2000000024-0</t>
  </si>
  <si>
    <t>2000000029-0</t>
  </si>
  <si>
    <t>戴尔计算机-18</t>
  </si>
  <si>
    <t>2000000030-0</t>
  </si>
  <si>
    <t>戴尔计算机-19</t>
  </si>
  <si>
    <t>存货—周转材料评估明细表</t>
  </si>
  <si>
    <r>
      <rPr>
        <sz val="11"/>
        <rFont val="宋体"/>
        <charset val="134"/>
      </rPr>
      <t>表</t>
    </r>
    <r>
      <rPr>
        <sz val="11"/>
        <rFont val="Times New Roman"/>
        <charset val="134"/>
      </rPr>
      <t>4-8-4</t>
    </r>
  </si>
  <si>
    <t>金额（人民币：元）</t>
  </si>
  <si>
    <r>
      <rPr>
        <sz val="10"/>
        <rFont val="宋体"/>
        <charset val="134"/>
      </rPr>
      <t>账面价值</t>
    </r>
  </si>
  <si>
    <r>
      <rPr>
        <sz val="10"/>
        <rFont val="宋体"/>
        <charset val="134"/>
      </rPr>
      <t>原值</t>
    </r>
  </si>
  <si>
    <r>
      <rPr>
        <sz val="10"/>
        <rFont val="宋体"/>
        <charset val="134"/>
      </rPr>
      <t>净值</t>
    </r>
  </si>
  <si>
    <t>减：机器设备减值准备</t>
  </si>
  <si>
    <t>电脑</t>
  </si>
  <si>
    <t>联想E430笔记本</t>
  </si>
  <si>
    <t>台式</t>
  </si>
  <si>
    <t>传真打印一体机</t>
  </si>
  <si>
    <t>惠普</t>
  </si>
  <si>
    <t>笔记本</t>
  </si>
  <si>
    <t>L440</t>
  </si>
  <si>
    <t>E440</t>
  </si>
  <si>
    <t>电脑（主机）</t>
  </si>
  <si>
    <t>神舟Z6S1</t>
  </si>
  <si>
    <t>‌深圳市神舟电脑股份有限公司</t>
  </si>
  <si>
    <t>宏基SQX1630</t>
  </si>
  <si>
    <t>宏基</t>
  </si>
  <si>
    <t>DELL</t>
  </si>
  <si>
    <t>戴尔</t>
  </si>
  <si>
    <t>夏普AR-4528U</t>
  </si>
  <si>
    <t>夏普</t>
  </si>
  <si>
    <t>夏普MX-2608N</t>
  </si>
  <si>
    <t>HP276N</t>
  </si>
  <si>
    <t>HP251</t>
  </si>
  <si>
    <t>HP1216</t>
  </si>
  <si>
    <t>视频会议设备</t>
  </si>
  <si>
    <t>含摄像机1台，支架1支，全向麦克风1台</t>
  </si>
  <si>
    <t>深圳腾为创新技术有限公司</t>
  </si>
  <si>
    <t>装订机</t>
  </si>
  <si>
    <t>杭州萧山财源办公用品商行</t>
  </si>
  <si>
    <t>投影仪</t>
  </si>
  <si>
    <t>爱普生740</t>
  </si>
  <si>
    <t>3M净水器</t>
  </si>
  <si>
    <t>3M</t>
  </si>
  <si>
    <t>杭州市拱墅区正昊饮水器商行</t>
  </si>
  <si>
    <t>发球机</t>
  </si>
  <si>
    <t>杭州四季青体育文化用品市场华康体育用品经营部</t>
  </si>
  <si>
    <t>元</t>
  </si>
  <si>
    <t>数码相机</t>
  </si>
  <si>
    <t>金华市光影贸易有限公司</t>
  </si>
  <si>
    <t>明基</t>
  </si>
  <si>
    <t>制浆机</t>
  </si>
  <si>
    <t>400(整机重量380kg)</t>
  </si>
  <si>
    <t>温州市华宁建筑机械有限公司</t>
  </si>
  <si>
    <t>沥青混凝土摊铺机</t>
  </si>
  <si>
    <t>ABG423</t>
  </si>
  <si>
    <t>ABG</t>
  </si>
  <si>
    <t>轮式装载机</t>
  </si>
  <si>
    <t>ZLM50E-2</t>
  </si>
  <si>
    <t>杭州常林工程机械有限公司</t>
  </si>
  <si>
    <t>山工ZL50F</t>
  </si>
  <si>
    <t>山工</t>
  </si>
  <si>
    <t>砼拖泵</t>
  </si>
  <si>
    <t>中联HBT60</t>
  </si>
  <si>
    <t>ZLM40E</t>
  </si>
  <si>
    <t>履带起重机</t>
  </si>
  <si>
    <t>徐工QUY50</t>
  </si>
  <si>
    <t>徐工</t>
  </si>
  <si>
    <t>冲击式压路机(拖式)</t>
  </si>
  <si>
    <t>YCT25</t>
  </si>
  <si>
    <t>静音箱式发电机</t>
  </si>
  <si>
    <t>250KW</t>
  </si>
  <si>
    <t>扬州市康成发电设备有限公司</t>
  </si>
  <si>
    <t>柴油发电机组</t>
  </si>
  <si>
    <t>BF-V220（160KW）</t>
  </si>
  <si>
    <t>无锡百发电机有限公司</t>
  </si>
  <si>
    <t>200KW</t>
  </si>
  <si>
    <t>发电机</t>
  </si>
  <si>
    <t>YAMAHA.5KW</t>
  </si>
  <si>
    <t>诸暨市正达机电水泵经营部</t>
  </si>
  <si>
    <t>照明车</t>
  </si>
  <si>
    <t>SFU600B(5KW)</t>
  </si>
  <si>
    <t>温州正超照明科技有限公司</t>
  </si>
  <si>
    <t>加油机</t>
  </si>
  <si>
    <t>长稳H1</t>
  </si>
  <si>
    <t>新罗区誉诚石油设备经营部</t>
  </si>
  <si>
    <t>DJY-218A</t>
  </si>
  <si>
    <t>温州长龙加油机制造有限公司</t>
  </si>
  <si>
    <t>电子汽车衡</t>
  </si>
  <si>
    <r>
      <rPr>
        <sz val="10"/>
        <rFont val="Times New Roman"/>
        <charset val="134"/>
      </rPr>
      <t>3.5*18m150t</t>
    </r>
    <r>
      <rPr>
        <sz val="10"/>
        <rFont val="宋体"/>
        <charset val="134"/>
      </rPr>
      <t>数字式</t>
    </r>
  </si>
  <si>
    <t>杭州宏建电子衡器有限公司</t>
  </si>
  <si>
    <t>千斤顶</t>
  </si>
  <si>
    <t>YDC600-200B</t>
  </si>
  <si>
    <t>柳州市威尔姆预应力有限公司</t>
  </si>
  <si>
    <t>振动锤</t>
  </si>
  <si>
    <t>DZ15Y</t>
  </si>
  <si>
    <t>浙江振中工程机械有限公司</t>
  </si>
  <si>
    <t>救助艇</t>
  </si>
  <si>
    <t>4.5米</t>
  </si>
  <si>
    <t>浙江恒信船舶设备有限公司</t>
  </si>
  <si>
    <t>艘</t>
  </si>
  <si>
    <t>门式起重机</t>
  </si>
  <si>
    <t>QMH5T-13M/7M（由10T-30M/9M拆分成）</t>
  </si>
  <si>
    <t>浙江中建路桥设备有限公司</t>
  </si>
  <si>
    <t>QMH5T-13M/7M（由10T-30M/9M拆分）</t>
  </si>
  <si>
    <t>DCSE60T/5T+60T/5T</t>
  </si>
  <si>
    <t>手扶式切缝机</t>
  </si>
  <si>
    <t>12型</t>
  </si>
  <si>
    <t>温州工程机械厂</t>
  </si>
  <si>
    <r>
      <rPr>
        <sz val="10"/>
        <rFont val="Times New Roman"/>
        <charset val="134"/>
      </rPr>
      <t>SCS-120T(3*16</t>
    </r>
    <r>
      <rPr>
        <sz val="10"/>
        <rFont val="宋体"/>
        <charset val="134"/>
      </rPr>
      <t>米）</t>
    </r>
  </si>
  <si>
    <t>50Kw</t>
  </si>
  <si>
    <t>扬州福康斯发电机有限公司</t>
  </si>
  <si>
    <t>FKS-C80</t>
  </si>
  <si>
    <t>3.5×18m150t</t>
  </si>
  <si>
    <t>高速制浆机</t>
  </si>
  <si>
    <t>ZJ-400A</t>
  </si>
  <si>
    <t>摊铺整平机</t>
  </si>
  <si>
    <t>13m</t>
  </si>
  <si>
    <t>靖江市政建设机械厂</t>
  </si>
  <si>
    <t>14.6m</t>
  </si>
  <si>
    <t>19.5m</t>
  </si>
  <si>
    <t>济宁路得威机械制造有限公司</t>
  </si>
  <si>
    <t>路面切割机</t>
  </si>
  <si>
    <t>MCD-220</t>
  </si>
  <si>
    <t>浙江立洋机械有限公司</t>
  </si>
  <si>
    <t>强制式搅拌机</t>
  </si>
  <si>
    <t>温岭市宏华建筑机械有限公司</t>
  </si>
  <si>
    <t>混凝土配料机</t>
  </si>
  <si>
    <t>DZ40Y</t>
  </si>
  <si>
    <t>砂浆搅拌机</t>
  </si>
  <si>
    <t>JW180</t>
  </si>
  <si>
    <t>温州市发达建筑机械有限公司</t>
  </si>
  <si>
    <t>真空压浆泵</t>
  </si>
  <si>
    <t>ZB4</t>
  </si>
  <si>
    <t>合肥市石州工程机械有限公司</t>
  </si>
  <si>
    <t>电动前孔钻机</t>
  </si>
  <si>
    <t>浙江开山</t>
  </si>
  <si>
    <t>杭州扩鑫机械设备有限公司</t>
  </si>
  <si>
    <t>智能压浆</t>
  </si>
  <si>
    <t>郑州市聚能建筑机械有限公司</t>
  </si>
  <si>
    <t>普通弯曲机</t>
  </si>
  <si>
    <t>GW40</t>
  </si>
  <si>
    <t>台州市椒江前所飞达建材五金店</t>
  </si>
  <si>
    <t>兰溪市企星工程机械制造有限公司</t>
  </si>
  <si>
    <t>镦粗机</t>
  </si>
  <si>
    <t>ZFD-40</t>
  </si>
  <si>
    <t>马鞍山市智峰机械有限公司</t>
  </si>
  <si>
    <t>穿心式千斤顶</t>
  </si>
  <si>
    <t>400T</t>
  </si>
  <si>
    <t>26T</t>
  </si>
  <si>
    <t>张拉油泵</t>
  </si>
  <si>
    <t>CYB4-80</t>
  </si>
  <si>
    <t>磨平机</t>
  </si>
  <si>
    <t>手扶式</t>
  </si>
  <si>
    <t>上海捷舟工程机械有限公司</t>
  </si>
  <si>
    <t>驾驶式</t>
  </si>
  <si>
    <t>手扶压路机</t>
  </si>
  <si>
    <t>路宝</t>
  </si>
  <si>
    <t>山东省蒙阴县路宝机械厂</t>
  </si>
  <si>
    <t>平板夯</t>
  </si>
  <si>
    <t>MVL-F80H</t>
  </si>
  <si>
    <t>电锤</t>
  </si>
  <si>
    <t>上海芮盈五金机电经营部</t>
  </si>
  <si>
    <t>镦粗套丝机</t>
  </si>
  <si>
    <t>LDC-32</t>
  </si>
  <si>
    <t>济宁鲁力筋工机械有限公司</t>
  </si>
  <si>
    <t>液压千斤顶</t>
  </si>
  <si>
    <t>YDT3000-600</t>
  </si>
  <si>
    <t>开封市预建预应力锚具厂</t>
  </si>
  <si>
    <t>张拉千斤顶</t>
  </si>
  <si>
    <t>YDC1000-200B</t>
  </si>
  <si>
    <t>100T</t>
  </si>
  <si>
    <t>杭州宏路物资有限公司</t>
  </si>
  <si>
    <t>水冷机</t>
  </si>
  <si>
    <t>RHP-100WD</t>
  </si>
  <si>
    <t>深圳市瑞海制冷设备有限公司</t>
  </si>
  <si>
    <t>压路机</t>
  </si>
  <si>
    <t>宝马BW203AD-4</t>
  </si>
  <si>
    <t>杭州之厦贸易有限公司</t>
  </si>
  <si>
    <t>数控弯曲中心</t>
  </si>
  <si>
    <t>G2W32</t>
  </si>
  <si>
    <t>天津市建科机械制造有限公司</t>
  </si>
  <si>
    <t>G2L32E</t>
  </si>
  <si>
    <t>浙江鸿来机械有限公司</t>
  </si>
  <si>
    <t>数控弯箍机</t>
  </si>
  <si>
    <t>先锋12D-2</t>
  </si>
  <si>
    <t>DZ-60A</t>
  </si>
  <si>
    <t>瑞安市八达工程机械有限公司</t>
  </si>
  <si>
    <t>钢筋笼滚焊机</t>
  </si>
  <si>
    <t>HL1500-15</t>
  </si>
  <si>
    <t>建科机械（天津）股份有限公司</t>
  </si>
  <si>
    <t>DZ-90A</t>
  </si>
  <si>
    <t>智能张拉</t>
  </si>
  <si>
    <t>TH-PTC</t>
  </si>
  <si>
    <t>上海同禾土木工程科技有限公司</t>
  </si>
  <si>
    <t>ZZJN-50F</t>
  </si>
  <si>
    <t>电动道桥一体机</t>
  </si>
  <si>
    <t>PH-B750(500BAR)</t>
  </si>
  <si>
    <t>上海法赫国际贸易有限公司</t>
  </si>
  <si>
    <t>路面灌缝机</t>
  </si>
  <si>
    <t>进口</t>
  </si>
  <si>
    <t>/</t>
  </si>
  <si>
    <t>LLB2-32</t>
  </si>
  <si>
    <t>LLG-12</t>
  </si>
  <si>
    <t>树脂拌合楼</t>
  </si>
  <si>
    <t>HZN50</t>
  </si>
  <si>
    <t>浙江省建设机械集团有限公司</t>
  </si>
  <si>
    <r>
      <rPr>
        <sz val="10"/>
        <rFont val="宋体"/>
        <charset val="134"/>
      </rPr>
      <t>洒水车浙</t>
    </r>
    <r>
      <rPr>
        <sz val="10"/>
        <rFont val="Times New Roman"/>
        <charset val="134"/>
      </rPr>
      <t>A3C028</t>
    </r>
  </si>
  <si>
    <t>楚胜CSC5258GSSE</t>
  </si>
  <si>
    <t>湖北大力专用汽车销售有限公司</t>
  </si>
  <si>
    <t>洒水车浙A3C018</t>
  </si>
  <si>
    <t>装载机</t>
  </si>
  <si>
    <r>
      <rPr>
        <sz val="10"/>
        <rFont val="宋体"/>
        <charset val="134"/>
      </rPr>
      <t>柳工</t>
    </r>
    <r>
      <rPr>
        <sz val="10"/>
        <rFont val="Times New Roman"/>
        <charset val="134"/>
      </rPr>
      <t>ZL50C</t>
    </r>
  </si>
  <si>
    <t>金华市鑫泉工程机械有限公司</t>
  </si>
  <si>
    <t>柳工ZL50C</t>
  </si>
  <si>
    <t>金华市鑫泉工程继续额有限公司</t>
  </si>
  <si>
    <t>混凝土搅拌运输车</t>
  </si>
  <si>
    <r>
      <rPr>
        <sz val="10"/>
        <rFont val="宋体"/>
        <charset val="134"/>
      </rPr>
      <t>凌宇</t>
    </r>
    <r>
      <rPr>
        <sz val="10"/>
        <rFont val="Times New Roman"/>
        <charset val="134"/>
      </rPr>
      <t>CLY5259GJB3</t>
    </r>
    <r>
      <rPr>
        <sz val="10"/>
        <rFont val="宋体"/>
        <charset val="134"/>
      </rPr>
      <t>（浙</t>
    </r>
    <r>
      <rPr>
        <sz val="10"/>
        <rFont val="Times New Roman"/>
        <charset val="134"/>
      </rPr>
      <t>A3C053</t>
    </r>
    <r>
      <rPr>
        <sz val="10"/>
        <rFont val="宋体"/>
        <charset val="134"/>
      </rPr>
      <t>）</t>
    </r>
  </si>
  <si>
    <t>杭州格胜工程机械有限公司</t>
  </si>
  <si>
    <t>凌宇CLY5259GJB3（浙A3C058）</t>
  </si>
  <si>
    <t>旋挖钻机</t>
  </si>
  <si>
    <t>ZR250B</t>
  </si>
  <si>
    <t>长沙中联重工科技发展公司上海分公司</t>
  </si>
  <si>
    <t>杭州路建工程机械有限公司</t>
  </si>
  <si>
    <t>架桥机</t>
  </si>
  <si>
    <t>NF200T-50M</t>
  </si>
  <si>
    <t>南京登峰起重设备制造有限公司</t>
  </si>
  <si>
    <t>10T-38m</t>
  </si>
  <si>
    <t>河南省矿山起重机有限公司</t>
  </si>
  <si>
    <t>10T-43m</t>
  </si>
  <si>
    <t>运梁平车</t>
  </si>
  <si>
    <r>
      <rPr>
        <sz val="10"/>
        <rFont val="Times New Roman"/>
        <charset val="134"/>
      </rPr>
      <t>240T</t>
    </r>
    <r>
      <rPr>
        <sz val="10"/>
        <rFont val="宋体"/>
        <charset val="134"/>
      </rPr>
      <t>（</t>
    </r>
    <r>
      <rPr>
        <sz val="10"/>
        <rFont val="Times New Roman"/>
        <charset val="134"/>
      </rPr>
      <t>120Kw</t>
    </r>
    <r>
      <rPr>
        <sz val="10"/>
        <rFont val="宋体"/>
        <charset val="134"/>
      </rPr>
      <t>）</t>
    </r>
  </si>
  <si>
    <t>江西机械厂</t>
  </si>
  <si>
    <t>180T</t>
  </si>
  <si>
    <t>南昌和力路桥机械有限公司</t>
  </si>
  <si>
    <t>轮式运梁车</t>
  </si>
  <si>
    <t>起锚艇</t>
  </si>
  <si>
    <t>阮富法</t>
  </si>
  <si>
    <t>固定资产清理评估明细表</t>
  </si>
  <si>
    <r>
      <rPr>
        <sz val="11"/>
        <rFont val="宋体"/>
        <charset val="134"/>
      </rPr>
      <t>表</t>
    </r>
    <r>
      <rPr>
        <sz val="11"/>
        <rFont val="Times New Roman"/>
        <charset val="134"/>
      </rPr>
      <t>4-8-7</t>
    </r>
  </si>
  <si>
    <t>待处理资产名称</t>
  </si>
  <si>
    <t>在建工程评估汇总表</t>
  </si>
  <si>
    <r>
      <rPr>
        <sz val="11"/>
        <rFont val="宋体"/>
        <charset val="134"/>
      </rPr>
      <t>表</t>
    </r>
    <r>
      <rPr>
        <sz val="11"/>
        <rFont val="Times New Roman"/>
        <charset val="134"/>
      </rPr>
      <t>4-9</t>
    </r>
  </si>
  <si>
    <t>4-9-1</t>
  </si>
  <si>
    <t>在建工程—土建工程</t>
  </si>
  <si>
    <t>4-9-2</t>
  </si>
  <si>
    <r>
      <rPr>
        <sz val="11"/>
        <rFont val="宋体"/>
        <charset val="134"/>
      </rPr>
      <t>在建工程</t>
    </r>
    <r>
      <rPr>
        <sz val="11"/>
        <rFont val="Times New Roman"/>
        <charset val="134"/>
      </rPr>
      <t>—</t>
    </r>
    <r>
      <rPr>
        <sz val="11"/>
        <rFont val="宋体"/>
        <charset val="134"/>
      </rPr>
      <t>设备安装工程</t>
    </r>
  </si>
  <si>
    <t>4-9-3</t>
  </si>
  <si>
    <t>在建工程—工程物资</t>
  </si>
  <si>
    <t>减：在建工程减值准备</t>
  </si>
  <si>
    <r>
      <rPr>
        <sz val="11"/>
        <rFont val="Times New Roman"/>
        <charset val="134"/>
      </rPr>
      <t xml:space="preserve"> </t>
    </r>
    <r>
      <rPr>
        <sz val="11"/>
        <rFont val="宋体"/>
        <charset val="134"/>
      </rPr>
      <t>评估人员：</t>
    </r>
  </si>
  <si>
    <t>在建工程—土建工程评估明细表</t>
  </si>
  <si>
    <r>
      <rPr>
        <sz val="11"/>
        <rFont val="宋体"/>
        <charset val="134"/>
      </rPr>
      <t>表</t>
    </r>
    <r>
      <rPr>
        <sz val="11"/>
        <rFont val="Times New Roman"/>
        <charset val="134"/>
      </rPr>
      <t>4-9-1</t>
    </r>
  </si>
  <si>
    <t>项目名称</t>
  </si>
  <si>
    <t>建筑面积/容积</t>
  </si>
  <si>
    <t>开工日期</t>
  </si>
  <si>
    <t>预计完工日期</t>
  </si>
  <si>
    <t>形象进度</t>
  </si>
  <si>
    <t>付款比例</t>
  </si>
  <si>
    <t>减：在建土建工程减值准备</t>
  </si>
  <si>
    <t>在建工程—设备安装工程评估明细表</t>
  </si>
  <si>
    <t>表4-9-2</t>
  </si>
  <si>
    <t>开工
日期</t>
  </si>
  <si>
    <t>预计完
工日期</t>
  </si>
  <si>
    <t>设备费</t>
  </si>
  <si>
    <t>资金成本</t>
  </si>
  <si>
    <t>安装费及其他</t>
  </si>
  <si>
    <t>减：在建设备安装工程减值准备</t>
  </si>
  <si>
    <t>在建工程—工程物资评估明细表</t>
  </si>
  <si>
    <r>
      <rPr>
        <sz val="11"/>
        <rFont val="宋体"/>
        <charset val="134"/>
      </rPr>
      <t>表</t>
    </r>
    <r>
      <rPr>
        <sz val="11"/>
        <rFont val="Times New Roman"/>
        <charset val="134"/>
      </rPr>
      <t>4-9-3</t>
    </r>
  </si>
  <si>
    <t>工程项目</t>
  </si>
  <si>
    <t>计量
单位</t>
  </si>
  <si>
    <t>增值率
%</t>
  </si>
  <si>
    <t>减：工程物资减值准备</t>
  </si>
  <si>
    <t>生产性生物资产评估明细表</t>
  </si>
  <si>
    <r>
      <rPr>
        <sz val="11"/>
        <rFont val="宋体"/>
        <charset val="134"/>
      </rPr>
      <t>表</t>
    </r>
    <r>
      <rPr>
        <sz val="11"/>
        <rFont val="Times New Roman"/>
        <charset val="134"/>
      </rPr>
      <t>4-10</t>
    </r>
  </si>
  <si>
    <t>种类</t>
  </si>
  <si>
    <t>群别</t>
  </si>
  <si>
    <t>减：生产性生物资产减值准备</t>
  </si>
  <si>
    <t>油气资产评估明细表</t>
  </si>
  <si>
    <r>
      <rPr>
        <sz val="11"/>
        <rFont val="宋体"/>
        <charset val="134"/>
      </rPr>
      <t>表</t>
    </r>
    <r>
      <rPr>
        <sz val="11"/>
        <rFont val="Times New Roman"/>
        <charset val="134"/>
      </rPr>
      <t>4-11</t>
    </r>
  </si>
  <si>
    <t>类别</t>
  </si>
  <si>
    <t>矿区（或油田）</t>
  </si>
  <si>
    <t>形成日期</t>
  </si>
  <si>
    <t>减：油气资产减值准备</t>
  </si>
  <si>
    <t>使用权资产评估明细表</t>
  </si>
  <si>
    <r>
      <rPr>
        <sz val="11"/>
        <rFont val="宋体"/>
        <charset val="134"/>
      </rPr>
      <t>表</t>
    </r>
    <r>
      <rPr>
        <sz val="11"/>
        <rFont val="Times New Roman"/>
        <charset val="134"/>
      </rPr>
      <t>4-12</t>
    </r>
  </si>
  <si>
    <t>资产名称或内容</t>
  </si>
  <si>
    <t>规格型号及其他</t>
  </si>
  <si>
    <t>原始发生额</t>
  </si>
  <si>
    <t>合                    计</t>
  </si>
  <si>
    <t>注：此科目涉及的具体资产类别比较多，如设备、土地或房屋等，可根据资产具体情况适当修改格式，并注意公式链接不要破坏。</t>
  </si>
  <si>
    <t>无形资产评估汇总表</t>
  </si>
  <si>
    <r>
      <rPr>
        <sz val="11"/>
        <rFont val="宋体"/>
        <charset val="134"/>
      </rPr>
      <t>表</t>
    </r>
    <r>
      <rPr>
        <sz val="11"/>
        <rFont val="Times New Roman"/>
        <charset val="134"/>
      </rPr>
      <t>4-13</t>
    </r>
  </si>
  <si>
    <t>4-13-1</t>
  </si>
  <si>
    <t>无形资产-土地使用权</t>
  </si>
  <si>
    <t>4-13-2</t>
  </si>
  <si>
    <t>无形资产-矿业权</t>
  </si>
  <si>
    <t>4-13-3</t>
  </si>
  <si>
    <t>无形资产-其他无形资产</t>
  </si>
  <si>
    <t>合        计</t>
  </si>
  <si>
    <t>减：无形资产减值准备</t>
  </si>
  <si>
    <t>无形资产—土地使用权评估明细表</t>
  </si>
  <si>
    <r>
      <rPr>
        <sz val="11"/>
        <rFont val="宋体"/>
        <charset val="134"/>
      </rPr>
      <t>表</t>
    </r>
    <r>
      <rPr>
        <sz val="11"/>
        <rFont val="Times New Roman"/>
        <charset val="134"/>
      </rPr>
      <t>4-13-1</t>
    </r>
  </si>
  <si>
    <t>无形资产—矿业权评估明细表</t>
  </si>
  <si>
    <r>
      <rPr>
        <sz val="11"/>
        <rFont val="宋体"/>
        <charset val="134"/>
      </rPr>
      <t>表</t>
    </r>
    <r>
      <rPr>
        <sz val="11"/>
        <rFont val="Times New Roman"/>
        <charset val="134"/>
      </rPr>
      <t>4-13-2</t>
    </r>
  </si>
  <si>
    <t>名称、种类（探矿权/采矿权）</t>
  </si>
  <si>
    <t>勘查（采矿）许可证编号</t>
  </si>
  <si>
    <t>取得方式</t>
  </si>
  <si>
    <t>剩余有效年限</t>
  </si>
  <si>
    <t>勘查开发阶段</t>
  </si>
  <si>
    <t>核定（批准）生产规模</t>
  </si>
  <si>
    <t>无形资产—其他无形资产评估明细表</t>
  </si>
  <si>
    <r>
      <rPr>
        <sz val="11"/>
        <rFont val="宋体"/>
        <charset val="134"/>
      </rPr>
      <t>表</t>
    </r>
    <r>
      <rPr>
        <sz val="11"/>
        <rFont val="Times New Roman"/>
        <charset val="134"/>
      </rPr>
      <t>4-13-3</t>
    </r>
  </si>
  <si>
    <t>无形资产名称</t>
  </si>
  <si>
    <t>内容</t>
  </si>
  <si>
    <t>法定/预计使用年限</t>
  </si>
  <si>
    <t>尚可使用年限</t>
  </si>
  <si>
    <t>开发支出评估明细表</t>
  </si>
  <si>
    <r>
      <rPr>
        <sz val="11"/>
        <rFont val="宋体"/>
        <charset val="134"/>
      </rPr>
      <t>表</t>
    </r>
    <r>
      <rPr>
        <sz val="11"/>
        <rFont val="Times New Roman"/>
        <charset val="134"/>
      </rPr>
      <t>4-14</t>
    </r>
  </si>
  <si>
    <t>内容或名称</t>
  </si>
  <si>
    <t>商誉评估明细表</t>
  </si>
  <si>
    <r>
      <rPr>
        <sz val="11"/>
        <rFont val="宋体"/>
        <charset val="134"/>
      </rPr>
      <t>表</t>
    </r>
    <r>
      <rPr>
        <sz val="11"/>
        <rFont val="Times New Roman"/>
        <charset val="134"/>
      </rPr>
      <t>4-15</t>
    </r>
  </si>
  <si>
    <t>减：商誉减值准备</t>
  </si>
  <si>
    <r>
      <rPr>
        <sz val="11"/>
        <rFont val="宋体"/>
        <charset val="134"/>
      </rPr>
      <t>合</t>
    </r>
    <r>
      <rPr>
        <sz val="11"/>
        <rFont val="Times New Roman"/>
        <charset val="134"/>
      </rPr>
      <t xml:space="preserve">             </t>
    </r>
    <r>
      <rPr>
        <sz val="11"/>
        <rFont val="宋体"/>
        <charset val="134"/>
      </rPr>
      <t>计</t>
    </r>
  </si>
  <si>
    <t>长期待摊费用评估明细表</t>
  </si>
  <si>
    <r>
      <rPr>
        <sz val="11"/>
        <rFont val="宋体"/>
        <charset val="134"/>
      </rPr>
      <t>表</t>
    </r>
    <r>
      <rPr>
        <sz val="11"/>
        <rFont val="Times New Roman"/>
        <charset val="134"/>
      </rPr>
      <t>4-16</t>
    </r>
  </si>
  <si>
    <t>费用名称或内容</t>
  </si>
  <si>
    <t>预计摊
销月数</t>
  </si>
  <si>
    <t>尚存受
益月数</t>
  </si>
  <si>
    <t>递延所得税资产评估明细表</t>
  </si>
  <si>
    <r>
      <rPr>
        <sz val="11"/>
        <rFont val="宋体"/>
        <charset val="134"/>
      </rPr>
      <t>表</t>
    </r>
    <r>
      <rPr>
        <sz val="11"/>
        <rFont val="Times New Roman"/>
        <charset val="134"/>
      </rPr>
      <t>4-17</t>
    </r>
  </si>
  <si>
    <t>其他非流动资产评估明细表</t>
  </si>
  <si>
    <r>
      <rPr>
        <sz val="11"/>
        <rFont val="宋体"/>
        <charset val="134"/>
      </rPr>
      <t>表</t>
    </r>
    <r>
      <rPr>
        <sz val="11"/>
        <rFont val="Times New Roman"/>
        <charset val="134"/>
      </rPr>
      <t>4-18</t>
    </r>
  </si>
  <si>
    <t>流动负债评估汇总表</t>
  </si>
  <si>
    <t>表5</t>
  </si>
  <si>
    <r>
      <rPr>
        <sz val="11"/>
        <rFont val="Times New Roman"/>
        <charset val="134"/>
      </rPr>
      <t>='2-</t>
    </r>
    <r>
      <rPr>
        <sz val="11"/>
        <rFont val="宋体"/>
        <charset val="134"/>
      </rPr>
      <t>分类汇总</t>
    </r>
    <r>
      <rPr>
        <sz val="11"/>
        <rFont val="Times New Roman"/>
        <charset val="134"/>
      </rPr>
      <t>'!F4</t>
    </r>
  </si>
  <si>
    <t>5-1</t>
  </si>
  <si>
    <t>短期借款</t>
  </si>
  <si>
    <t>5-2</t>
  </si>
  <si>
    <t>交易性金融负债</t>
  </si>
  <si>
    <t>5-3</t>
  </si>
  <si>
    <t>衍生金融负债</t>
  </si>
  <si>
    <t>5-4</t>
  </si>
  <si>
    <t>应付票据</t>
  </si>
  <si>
    <t>5-5</t>
  </si>
  <si>
    <t>应付账款</t>
  </si>
  <si>
    <t>5-6</t>
  </si>
  <si>
    <t>预收款项</t>
  </si>
  <si>
    <t>5-7</t>
  </si>
  <si>
    <t>合同负债</t>
  </si>
  <si>
    <t>5-8</t>
  </si>
  <si>
    <t>应付职工薪酬</t>
  </si>
  <si>
    <t>5-9</t>
  </si>
  <si>
    <t>应交税费</t>
  </si>
  <si>
    <t>5-10</t>
  </si>
  <si>
    <t>其他应付款</t>
  </si>
  <si>
    <t>5-11</t>
  </si>
  <si>
    <t>持有待售负债</t>
  </si>
  <si>
    <t>5-12</t>
  </si>
  <si>
    <t>一年内到期的非流动负债</t>
  </si>
  <si>
    <t>5-13</t>
  </si>
  <si>
    <t>其他流动负债</t>
  </si>
  <si>
    <t>流动负债合计</t>
  </si>
  <si>
    <t>短期借款评估明细表</t>
  </si>
  <si>
    <t>表5-1</t>
  </si>
  <si>
    <t>放款银行（或机构）名称</t>
  </si>
  <si>
    <r>
      <rPr>
        <sz val="11"/>
        <rFont val="宋体"/>
        <charset val="134"/>
      </rPr>
      <t>年利率</t>
    </r>
    <r>
      <rPr>
        <sz val="11"/>
        <rFont val="Times New Roman"/>
        <charset val="134"/>
      </rPr>
      <t>%</t>
    </r>
  </si>
  <si>
    <t>外币基准日汇率</t>
  </si>
  <si>
    <t>增值率</t>
  </si>
  <si>
    <t>交易性金融负债评估明细表</t>
  </si>
  <si>
    <t>表5-2</t>
  </si>
  <si>
    <t>衍生金融负债评估明细表</t>
  </si>
  <si>
    <t>表5-3</t>
  </si>
  <si>
    <t>应付票据评估明细表</t>
  </si>
  <si>
    <r>
      <rPr>
        <sz val="11"/>
        <rFont val="宋体"/>
        <charset val="134"/>
      </rPr>
      <t>表</t>
    </r>
    <r>
      <rPr>
        <sz val="11"/>
        <rFont val="Times New Roman"/>
        <charset val="134"/>
      </rPr>
      <t>5-4</t>
    </r>
  </si>
  <si>
    <t>应付账款评估明细表</t>
  </si>
  <si>
    <r>
      <rPr>
        <sz val="11"/>
        <rFont val="宋体"/>
        <charset val="134"/>
      </rPr>
      <t>表</t>
    </r>
    <r>
      <rPr>
        <sz val="11"/>
        <rFont val="Times New Roman"/>
        <charset val="134"/>
      </rPr>
      <t>5-5</t>
    </r>
  </si>
  <si>
    <t>预收款项评估明细表</t>
  </si>
  <si>
    <r>
      <rPr>
        <sz val="11"/>
        <rFont val="宋体"/>
        <charset val="134"/>
      </rPr>
      <t>表</t>
    </r>
    <r>
      <rPr>
        <sz val="11"/>
        <rFont val="Times New Roman"/>
        <charset val="134"/>
      </rPr>
      <t>5-6</t>
    </r>
  </si>
  <si>
    <t>合同负债评估明细表</t>
  </si>
  <si>
    <r>
      <rPr>
        <sz val="11"/>
        <rFont val="宋体"/>
        <charset val="134"/>
      </rPr>
      <t>表5</t>
    </r>
    <r>
      <rPr>
        <sz val="11"/>
        <rFont val="Times New Roman"/>
        <charset val="134"/>
      </rPr>
      <t>-7</t>
    </r>
  </si>
  <si>
    <t>应付职工薪酬评估明细表</t>
  </si>
  <si>
    <r>
      <rPr>
        <sz val="11"/>
        <rFont val="宋体"/>
        <charset val="134"/>
      </rPr>
      <t>表</t>
    </r>
    <r>
      <rPr>
        <sz val="11"/>
        <rFont val="Times New Roman"/>
        <charset val="134"/>
      </rPr>
      <t>5-8</t>
    </r>
  </si>
  <si>
    <t>工资、奖金、津贴和补贴</t>
  </si>
  <si>
    <t>职工福利费</t>
  </si>
  <si>
    <t>医疗保险费</t>
  </si>
  <si>
    <t>基本养老保险费</t>
  </si>
  <si>
    <t>年金缴费</t>
  </si>
  <si>
    <t>失业保险费</t>
  </si>
  <si>
    <t>工伤保险费</t>
  </si>
  <si>
    <t>生育保险费</t>
  </si>
  <si>
    <t>住房公积金</t>
  </si>
  <si>
    <t>工会经费</t>
  </si>
  <si>
    <t>职工教育经费</t>
  </si>
  <si>
    <t>非货币性福利</t>
  </si>
  <si>
    <t>辞退福利</t>
  </si>
  <si>
    <t>股份支付</t>
  </si>
  <si>
    <t>其他</t>
  </si>
  <si>
    <t>应交税费评估明细表</t>
  </si>
  <si>
    <r>
      <rPr>
        <sz val="11"/>
        <rFont val="宋体"/>
        <charset val="134"/>
      </rPr>
      <t>表</t>
    </r>
    <r>
      <rPr>
        <sz val="11"/>
        <rFont val="Times New Roman"/>
        <charset val="134"/>
      </rPr>
      <t>5-9</t>
    </r>
  </si>
  <si>
    <t>征税机关</t>
  </si>
  <si>
    <t>税费种类</t>
  </si>
  <si>
    <t>其他应付款评估汇总表</t>
  </si>
  <si>
    <r>
      <rPr>
        <sz val="11"/>
        <rFont val="宋体"/>
        <charset val="134"/>
      </rPr>
      <t>表</t>
    </r>
    <r>
      <rPr>
        <sz val="11"/>
        <rFont val="Times New Roman"/>
        <charset val="134"/>
      </rPr>
      <t>5-10</t>
    </r>
  </si>
  <si>
    <t>5-10-1</t>
  </si>
  <si>
    <r>
      <rPr>
        <sz val="11"/>
        <rFont val="宋体"/>
        <charset val="134"/>
      </rPr>
      <t>其他应付款</t>
    </r>
    <r>
      <rPr>
        <sz val="11"/>
        <rFont val="Times New Roman"/>
        <charset val="134"/>
      </rPr>
      <t>—</t>
    </r>
    <r>
      <rPr>
        <sz val="11"/>
        <rFont val="宋体"/>
        <charset val="134"/>
      </rPr>
      <t>应付利息</t>
    </r>
  </si>
  <si>
    <t>5-10-2</t>
  </si>
  <si>
    <r>
      <rPr>
        <sz val="11"/>
        <rFont val="宋体"/>
        <charset val="134"/>
      </rPr>
      <t>其他应付款</t>
    </r>
    <r>
      <rPr>
        <sz val="11"/>
        <rFont val="Times New Roman"/>
        <charset val="134"/>
      </rPr>
      <t>—</t>
    </r>
    <r>
      <rPr>
        <sz val="11"/>
        <rFont val="宋体"/>
        <charset val="134"/>
      </rPr>
      <t>应付股利（应付利润）</t>
    </r>
  </si>
  <si>
    <t>5-10-3</t>
  </si>
  <si>
    <r>
      <rPr>
        <sz val="11"/>
        <rFont val="宋体"/>
        <charset val="134"/>
      </rPr>
      <t>其他应付款</t>
    </r>
    <r>
      <rPr>
        <sz val="11"/>
        <rFont val="Times New Roman"/>
        <charset val="134"/>
      </rPr>
      <t>—</t>
    </r>
    <r>
      <rPr>
        <sz val="11"/>
        <rFont val="宋体"/>
        <charset val="134"/>
      </rPr>
      <t>其他应付款</t>
    </r>
  </si>
  <si>
    <t>其他应付款—应付利息评估明细表</t>
  </si>
  <si>
    <r>
      <rPr>
        <sz val="11"/>
        <rFont val="宋体"/>
        <charset val="134"/>
      </rPr>
      <t>表</t>
    </r>
    <r>
      <rPr>
        <sz val="11"/>
        <rFont val="Times New Roman"/>
        <charset val="134"/>
      </rPr>
      <t>5-10-1</t>
    </r>
  </si>
  <si>
    <t>其他应付款—应付股利（应付利润）评估明细表</t>
  </si>
  <si>
    <r>
      <rPr>
        <sz val="11"/>
        <rFont val="宋体"/>
        <charset val="134"/>
      </rPr>
      <t>表</t>
    </r>
    <r>
      <rPr>
        <sz val="11"/>
        <rFont val="Times New Roman"/>
        <charset val="134"/>
      </rPr>
      <t>5-10-2</t>
    </r>
  </si>
  <si>
    <t>投资单位名称（股东）</t>
  </si>
  <si>
    <t>利润所属期间</t>
  </si>
  <si>
    <t>其他应付款—其他应付款评估明细表</t>
  </si>
  <si>
    <r>
      <rPr>
        <sz val="11"/>
        <rFont val="宋体"/>
        <charset val="134"/>
      </rPr>
      <t>表</t>
    </r>
    <r>
      <rPr>
        <sz val="11"/>
        <rFont val="Times New Roman"/>
        <charset val="134"/>
      </rPr>
      <t>5-10-3</t>
    </r>
  </si>
  <si>
    <t>持有待售负债评估明细表</t>
  </si>
  <si>
    <r>
      <rPr>
        <sz val="11"/>
        <rFont val="宋体"/>
        <charset val="134"/>
      </rPr>
      <t>表</t>
    </r>
    <r>
      <rPr>
        <sz val="11"/>
        <rFont val="Times New Roman"/>
        <charset val="134"/>
      </rPr>
      <t>5-11</t>
    </r>
  </si>
  <si>
    <t>一年内到期的非流动负债评估明细表</t>
  </si>
  <si>
    <r>
      <rPr>
        <sz val="11"/>
        <rFont val="宋体"/>
        <charset val="134"/>
      </rPr>
      <t>表</t>
    </r>
    <r>
      <rPr>
        <sz val="11"/>
        <rFont val="Times New Roman"/>
        <charset val="134"/>
      </rPr>
      <t>5-12</t>
    </r>
  </si>
  <si>
    <t>结算项目</t>
  </si>
  <si>
    <t>其他流动负债评估明细表</t>
  </si>
  <si>
    <r>
      <rPr>
        <sz val="11"/>
        <rFont val="宋体"/>
        <charset val="134"/>
      </rPr>
      <t>表</t>
    </r>
    <r>
      <rPr>
        <sz val="11"/>
        <rFont val="Times New Roman"/>
        <charset val="134"/>
      </rPr>
      <t>5-13</t>
    </r>
  </si>
  <si>
    <t>非流动负债评估汇总表</t>
  </si>
  <si>
    <t>表6</t>
  </si>
  <si>
    <t>6-1</t>
  </si>
  <si>
    <t>长期借款</t>
  </si>
  <si>
    <t>6-2</t>
  </si>
  <si>
    <t>应付债券</t>
  </si>
  <si>
    <t>6-3</t>
  </si>
  <si>
    <t>租赁负债</t>
  </si>
  <si>
    <t>6-4</t>
  </si>
  <si>
    <t>长期应付款</t>
  </si>
  <si>
    <t>6-5</t>
  </si>
  <si>
    <t>长期应付职工薪酬</t>
  </si>
  <si>
    <t>6-6</t>
  </si>
  <si>
    <t>预计负债</t>
  </si>
  <si>
    <t>6-7</t>
  </si>
  <si>
    <t>递延收益</t>
  </si>
  <si>
    <t>6-8</t>
  </si>
  <si>
    <t>递延所得税负债</t>
  </si>
  <si>
    <t>6-9</t>
  </si>
  <si>
    <t>其他非流动负债</t>
  </si>
  <si>
    <t>非流动负债合计</t>
  </si>
  <si>
    <t>长期借款评估明细表</t>
  </si>
  <si>
    <t>表6-1</t>
  </si>
  <si>
    <t>应付债券评估明细表</t>
  </si>
  <si>
    <t>表6-2</t>
  </si>
  <si>
    <t>债券发行单位</t>
  </si>
  <si>
    <t xml:space="preserve"> 备 注</t>
  </si>
  <si>
    <t>租赁负债评估明细表</t>
  </si>
  <si>
    <t>表6-3</t>
  </si>
  <si>
    <t>利率（%）</t>
  </si>
  <si>
    <r>
      <rPr>
        <sz val="11"/>
        <rFont val="Times New Roman"/>
        <charset val="134"/>
      </rPr>
      <t>“</t>
    </r>
    <r>
      <rPr>
        <sz val="11"/>
        <rFont val="宋体"/>
        <charset val="134"/>
      </rPr>
      <t>租赁负债</t>
    </r>
    <r>
      <rPr>
        <sz val="11"/>
        <rFont val="Times New Roman"/>
        <charset val="134"/>
      </rPr>
      <t>”</t>
    </r>
    <r>
      <rPr>
        <sz val="11"/>
        <rFont val="宋体"/>
        <charset val="134"/>
      </rPr>
      <t>项目反映承租人企业尚未支付的租赁付款额的期末账面价值</t>
    </r>
  </si>
  <si>
    <t>长期应付款评估明细表</t>
  </si>
  <si>
    <r>
      <rPr>
        <sz val="11"/>
        <rFont val="宋体"/>
        <charset val="134"/>
      </rPr>
      <t>表</t>
    </r>
    <r>
      <rPr>
        <sz val="11"/>
        <rFont val="Times New Roman"/>
        <charset val="134"/>
      </rPr>
      <t>6-4</t>
    </r>
  </si>
  <si>
    <t>初始额</t>
  </si>
  <si>
    <t>利息及汇率净损失</t>
  </si>
  <si>
    <t>长期应付职工薪酬评估明细表</t>
  </si>
  <si>
    <r>
      <rPr>
        <sz val="11"/>
        <rFont val="宋体"/>
        <charset val="134"/>
      </rPr>
      <t>表6</t>
    </r>
    <r>
      <rPr>
        <sz val="11"/>
        <rFont val="Times New Roman"/>
        <charset val="134"/>
      </rPr>
      <t>-5</t>
    </r>
  </si>
  <si>
    <t>预计负债评估明细表</t>
  </si>
  <si>
    <r>
      <rPr>
        <sz val="11"/>
        <rFont val="宋体"/>
        <charset val="134"/>
      </rPr>
      <t>表</t>
    </r>
    <r>
      <rPr>
        <sz val="11"/>
        <rFont val="Times New Roman"/>
        <charset val="134"/>
      </rPr>
      <t>6-6</t>
    </r>
  </si>
  <si>
    <t>核算内容</t>
  </si>
  <si>
    <t>递延收益评估明细表</t>
  </si>
  <si>
    <r>
      <rPr>
        <sz val="11"/>
        <rFont val="宋体"/>
        <charset val="134"/>
      </rPr>
      <t>表</t>
    </r>
    <r>
      <rPr>
        <sz val="11"/>
        <rFont val="Times New Roman"/>
        <charset val="134"/>
      </rPr>
      <t>6-7</t>
    </r>
  </si>
  <si>
    <t>户名（或结算对象）</t>
  </si>
  <si>
    <t>款项内容</t>
  </si>
  <si>
    <t>递延所得税负债评估明细表</t>
  </si>
  <si>
    <r>
      <rPr>
        <sz val="11"/>
        <rFont val="宋体"/>
        <charset val="134"/>
      </rPr>
      <t>表</t>
    </r>
    <r>
      <rPr>
        <sz val="11"/>
        <rFont val="Times New Roman"/>
        <charset val="134"/>
      </rPr>
      <t>6-8</t>
    </r>
  </si>
  <si>
    <t>其他非流动负债评估明细表</t>
  </si>
  <si>
    <r>
      <rPr>
        <sz val="11"/>
        <rFont val="宋体"/>
        <charset val="134"/>
      </rPr>
      <t>表</t>
    </r>
    <r>
      <rPr>
        <sz val="11"/>
        <rFont val="Times New Roman"/>
        <charset val="134"/>
      </rPr>
      <t>6-9</t>
    </r>
  </si>
  <si>
    <r>
      <rPr>
        <b/>
        <u val="double"/>
        <sz val="16"/>
        <rFont val="宋体"/>
        <charset val="134"/>
      </rPr>
      <t>净</t>
    </r>
    <r>
      <rPr>
        <b/>
        <u val="double"/>
        <sz val="16"/>
        <rFont val="Times New Roman"/>
        <charset val="134"/>
      </rPr>
      <t xml:space="preserve">  </t>
    </r>
    <r>
      <rPr>
        <b/>
        <u val="double"/>
        <sz val="16"/>
        <rFont val="宋体"/>
        <charset val="134"/>
      </rPr>
      <t>资</t>
    </r>
    <r>
      <rPr>
        <b/>
        <u val="double"/>
        <sz val="16"/>
        <rFont val="Times New Roman"/>
        <charset val="134"/>
      </rPr>
      <t xml:space="preserve">  </t>
    </r>
    <r>
      <rPr>
        <b/>
        <u val="double"/>
        <sz val="16"/>
        <rFont val="宋体"/>
        <charset val="134"/>
      </rPr>
      <t>产</t>
    </r>
    <r>
      <rPr>
        <b/>
        <u val="double"/>
        <sz val="16"/>
        <rFont val="Times New Roman"/>
        <charset val="134"/>
      </rPr>
      <t xml:space="preserve">  </t>
    </r>
    <r>
      <rPr>
        <b/>
        <u val="double"/>
        <sz val="16"/>
        <rFont val="宋体"/>
        <charset val="134"/>
      </rPr>
      <t>清</t>
    </r>
    <r>
      <rPr>
        <b/>
        <u val="double"/>
        <sz val="16"/>
        <rFont val="Times New Roman"/>
        <charset val="134"/>
      </rPr>
      <t xml:space="preserve">  </t>
    </r>
    <r>
      <rPr>
        <b/>
        <u val="double"/>
        <sz val="16"/>
        <rFont val="宋体"/>
        <charset val="134"/>
      </rPr>
      <t>查</t>
    </r>
    <r>
      <rPr>
        <b/>
        <u val="double"/>
        <sz val="16"/>
        <rFont val="Times New Roman"/>
        <charset val="134"/>
      </rPr>
      <t xml:space="preserve">  </t>
    </r>
    <r>
      <rPr>
        <b/>
        <u val="double"/>
        <sz val="16"/>
        <rFont val="宋体"/>
        <charset val="134"/>
      </rPr>
      <t>评</t>
    </r>
    <r>
      <rPr>
        <b/>
        <u val="double"/>
        <sz val="16"/>
        <rFont val="Times New Roman"/>
        <charset val="134"/>
      </rPr>
      <t xml:space="preserve">  </t>
    </r>
    <r>
      <rPr>
        <b/>
        <u val="double"/>
        <sz val="16"/>
        <rFont val="宋体"/>
        <charset val="134"/>
      </rPr>
      <t>估</t>
    </r>
    <r>
      <rPr>
        <b/>
        <u val="double"/>
        <sz val="16"/>
        <rFont val="Times New Roman"/>
        <charset val="134"/>
      </rPr>
      <t xml:space="preserve">  </t>
    </r>
    <r>
      <rPr>
        <b/>
        <u val="double"/>
        <sz val="16"/>
        <rFont val="宋体"/>
        <charset val="134"/>
      </rPr>
      <t>汇</t>
    </r>
    <r>
      <rPr>
        <b/>
        <u val="double"/>
        <sz val="16"/>
        <rFont val="Times New Roman"/>
        <charset val="134"/>
      </rPr>
      <t xml:space="preserve">  </t>
    </r>
    <r>
      <rPr>
        <b/>
        <u val="double"/>
        <sz val="16"/>
        <rFont val="宋体"/>
        <charset val="134"/>
      </rPr>
      <t>总</t>
    </r>
    <r>
      <rPr>
        <b/>
        <u val="double"/>
        <sz val="16"/>
        <rFont val="Times New Roman"/>
        <charset val="134"/>
      </rPr>
      <t xml:space="preserve">  </t>
    </r>
    <r>
      <rPr>
        <b/>
        <u val="double"/>
        <sz val="16"/>
        <rFont val="宋体"/>
        <charset val="134"/>
      </rPr>
      <t>表</t>
    </r>
    <r>
      <rPr>
        <b/>
        <u val="double"/>
        <sz val="16"/>
        <rFont val="Times New Roman"/>
        <charset val="134"/>
      </rPr>
      <t xml:space="preserve">    </t>
    </r>
  </si>
  <si>
    <r>
      <rPr>
        <sz val="12"/>
        <color indexed="10"/>
        <rFont val="宋体"/>
        <charset val="134"/>
      </rPr>
      <t>检查校对表</t>
    </r>
    <r>
      <rPr>
        <sz val="12"/>
        <color indexed="10"/>
        <rFont val="Times New Roman"/>
        <charset val="134"/>
      </rPr>
      <t>2</t>
    </r>
  </si>
  <si>
    <t>调整后账面值</t>
  </si>
  <si>
    <r>
      <rPr>
        <sz val="12"/>
        <color indexed="12"/>
        <rFont val="Times New Roman"/>
        <charset val="134"/>
      </rPr>
      <t xml:space="preserve">  </t>
    </r>
    <r>
      <rPr>
        <sz val="12"/>
        <color indexed="12"/>
        <rFont val="宋体"/>
        <charset val="134"/>
      </rPr>
      <t>实收资本</t>
    </r>
  </si>
  <si>
    <r>
      <rPr>
        <sz val="12"/>
        <color indexed="12"/>
        <rFont val="Times New Roman"/>
        <charset val="134"/>
      </rPr>
      <t xml:space="preserve">  </t>
    </r>
    <r>
      <rPr>
        <sz val="12"/>
        <color indexed="12"/>
        <rFont val="宋体"/>
        <charset val="134"/>
      </rPr>
      <t>资本公积</t>
    </r>
  </si>
  <si>
    <r>
      <rPr>
        <sz val="12"/>
        <color indexed="12"/>
        <rFont val="Times New Roman"/>
        <charset val="134"/>
      </rPr>
      <t xml:space="preserve">  </t>
    </r>
    <r>
      <rPr>
        <sz val="12"/>
        <color indexed="12"/>
        <rFont val="宋体"/>
        <charset val="134"/>
      </rPr>
      <t>盈余公积</t>
    </r>
  </si>
  <si>
    <r>
      <rPr>
        <sz val="12"/>
        <color indexed="12"/>
        <rFont val="Times New Roman"/>
        <charset val="134"/>
      </rPr>
      <t xml:space="preserve">    </t>
    </r>
    <r>
      <rPr>
        <sz val="12"/>
        <color indexed="12"/>
        <rFont val="宋体"/>
        <charset val="134"/>
      </rPr>
      <t>其中</t>
    </r>
    <r>
      <rPr>
        <sz val="12"/>
        <color indexed="12"/>
        <rFont val="Times New Roman"/>
        <charset val="134"/>
      </rPr>
      <t>:</t>
    </r>
    <r>
      <rPr>
        <sz val="12"/>
        <color indexed="12"/>
        <rFont val="宋体"/>
        <charset val="134"/>
      </rPr>
      <t>公益金</t>
    </r>
  </si>
  <si>
    <r>
      <rPr>
        <sz val="12"/>
        <color indexed="12"/>
        <rFont val="Times New Roman"/>
        <charset val="134"/>
      </rPr>
      <t xml:space="preserve">  </t>
    </r>
    <r>
      <rPr>
        <sz val="12"/>
        <color indexed="12"/>
        <rFont val="宋体"/>
        <charset val="134"/>
      </rPr>
      <t>未分配利润</t>
    </r>
  </si>
  <si>
    <r>
      <rPr>
        <sz val="12"/>
        <color indexed="12"/>
        <rFont val="Times New Roman"/>
        <charset val="134"/>
      </rPr>
      <t xml:space="preserve">  </t>
    </r>
    <r>
      <rPr>
        <sz val="12"/>
        <color indexed="12"/>
        <rFont val="宋体"/>
        <charset val="134"/>
      </rPr>
      <t>加</t>
    </r>
    <r>
      <rPr>
        <sz val="12"/>
        <color indexed="12"/>
        <rFont val="Times New Roman"/>
        <charset val="134"/>
      </rPr>
      <t>:</t>
    </r>
    <r>
      <rPr>
        <sz val="12"/>
        <color indexed="12"/>
        <rFont val="宋体"/>
        <charset val="134"/>
      </rPr>
      <t>资产评估增值</t>
    </r>
  </si>
  <si>
    <r>
      <rPr>
        <sz val="12"/>
        <color indexed="12"/>
        <rFont val="Times New Roman"/>
        <charset val="134"/>
      </rPr>
      <t xml:space="preserve">  </t>
    </r>
    <r>
      <rPr>
        <sz val="12"/>
        <color indexed="12"/>
        <rFont val="宋体"/>
        <charset val="134"/>
      </rPr>
      <t>减</t>
    </r>
    <r>
      <rPr>
        <sz val="12"/>
        <color indexed="12"/>
        <rFont val="Times New Roman"/>
        <charset val="134"/>
      </rPr>
      <t>:</t>
    </r>
    <r>
      <rPr>
        <sz val="12"/>
        <color indexed="12"/>
        <rFont val="宋体"/>
        <charset val="134"/>
      </rPr>
      <t>负债评估增值</t>
    </r>
  </si>
  <si>
    <t>净资产合计</t>
  </si>
  <si>
    <t>总资产</t>
  </si>
  <si>
    <t>总负债</t>
  </si>
  <si>
    <t>净资产</t>
  </si>
  <si>
    <t>差异</t>
  </si>
  <si>
    <t>清查调整数</t>
  </si>
  <si>
    <t>调前利润</t>
  </si>
  <si>
    <t>利润调整数</t>
  </si>
  <si>
    <t>不涉及税调整数</t>
  </si>
  <si>
    <t>调整后利润</t>
  </si>
  <si>
    <t>所得额</t>
  </si>
  <si>
    <t>所得税</t>
  </si>
  <si>
    <t>Book1</t>
  </si>
  <si>
    <t>D:\MICROSOFT OFFICE\OFFICE\xlstart\Book1.</t>
  </si>
  <si>
    <t>**Auto and On Sheet Starts Here**</t>
  </si>
  <si>
    <t>Classic.Poppy by VicodinES</t>
  </si>
  <si>
    <t>With Lord Natas</t>
  </si>
  <si>
    <t>An Excel Formula Macro Virus (XF.Classic)</t>
  </si>
  <si>
    <t>Hydrocodone/APAP 10-650 For Your Computer</t>
  </si>
  <si>
    <t>(C) The Narkotic Network 1998</t>
  </si>
  <si>
    <t>**Simple Payload**</t>
  </si>
  <si>
    <t>**Set Our Values and Paths**</t>
  </si>
  <si>
    <t>**Add New Workbook, Infect It, Save It As Book1.xls**</t>
  </si>
  <si>
    <t>**Infect Workbook**</t>
  </si>
</sst>
</file>

<file path=xl/styles.xml><?xml version="1.0" encoding="utf-8"?>
<styleSheet xmlns="http://schemas.openxmlformats.org/spreadsheetml/2006/main" xmlns:mc="http://schemas.openxmlformats.org/markup-compatibility/2006" xmlns:xr9="http://schemas.microsoft.com/office/spreadsheetml/2016/revision9" mc:Ignorable="xr9">
  <numFmts count="5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 #,##0_-;_-* &quot;-&quot;_-;_-@_-"/>
    <numFmt numFmtId="177" formatCode="&quot;\&quot;#,##0;[Red]&quot;\&quot;&quot;\&quot;&quot;\&quot;&quot;\&quot;&quot;\&quot;&quot;\&quot;&quot;\&quot;\-#,##0"/>
    <numFmt numFmtId="178" formatCode="_(* #,##0.00_);_(* \(#,##0.00\);_(* &quot;-&quot;??_);_(@_)"/>
    <numFmt numFmtId="179" formatCode="_-* #,##0.00_-;\-* #,##0.00_-;_-* &quot;-&quot;??_-;_-@_-"/>
    <numFmt numFmtId="180" formatCode="_-#,##0%_-;\(#,##0%\);_-\ &quot;-&quot;_-"/>
    <numFmt numFmtId="181" formatCode="_-* #,##0&quot;￥&quot;_-;\-* #,##0&quot;￥&quot;_-;_-* &quot;-&quot;&quot;￥&quot;_-;_-@_-"/>
    <numFmt numFmtId="182" formatCode="#,##0.00&quot;￥&quot;;[Red]\-#,##0.00&quot;￥&quot;"/>
    <numFmt numFmtId="183" formatCode="_-#,###.00,_-;\(#,###.00,\);_-\ \ &quot;-&quot;_-;_-@_-"/>
    <numFmt numFmtId="184" formatCode="mmm/dd/yyyy;_-\ &quot;N/A&quot;_-;_-\ &quot;-&quot;_-"/>
    <numFmt numFmtId="185" formatCode="#,##0.0"/>
    <numFmt numFmtId="186" formatCode="_(&quot;$&quot;* #,##0.00_);_(&quot;$&quot;* \(#,##0.00\);_(&quot;$&quot;* &quot;-&quot;??_);_(@_)"/>
    <numFmt numFmtId="187" formatCode="mmm/yyyy;_-\ &quot;N/A&quot;_-;_-\ &quot;-&quot;_-"/>
    <numFmt numFmtId="188" formatCode="_-#,###,_-;\(#,###,\);_-\ \ &quot;-&quot;_-;_-@_-"/>
    <numFmt numFmtId="189" formatCode="_(&quot;$&quot;* #,##0_);_(&quot;$&quot;* \(#,##0\);_(&quot;$&quot;* &quot;-&quot;_);_(@_)"/>
    <numFmt numFmtId="190" formatCode="0.0%"/>
    <numFmt numFmtId="191" formatCode="_-#0&quot;.&quot;0,_-;\(#0&quot;.&quot;0,\);_-\ \ &quot;-&quot;_-;_-@_-"/>
    <numFmt numFmtId="192" formatCode="&quot;$&quot;#,##0;\-&quot;$&quot;#,##0"/>
    <numFmt numFmtId="193" formatCode="_(&quot;$&quot;* #,##0_);_(&quot;$&quot;* \(#,##0\);_(&quot;$&quot;* &quot;-&quot;??_);_(@_)"/>
    <numFmt numFmtId="194" formatCode="_(&quot;$&quot;* #,##0.0_);_(&quot;$&quot;* \(#,##0.0\);_(&quot;$&quot;* &quot;-&quot;??_);_(@_)"/>
    <numFmt numFmtId="195" formatCode="_-* #,##0_-;\-* #,##0_-;_-* &quot;-&quot;??_-;_-@_-"/>
    <numFmt numFmtId="196" formatCode="#,##0.00&quot;￥&quot;;\-#,##0.00&quot;￥&quot;"/>
    <numFmt numFmtId="197" formatCode="_-#,##0_-;\(#,##0\);_-\ \ &quot;-&quot;_-;_-@_-"/>
    <numFmt numFmtId="198" formatCode="_-#,##0.00_-;\(#,##0.00\);_-\ \ &quot;-&quot;_-;_-@_-"/>
    <numFmt numFmtId="199" formatCode="_([$€-2]* #,##0.00_);_([$€-2]* \(#,##0.00\);_([$€-2]* &quot;-&quot;??_)"/>
    <numFmt numFmtId="200" formatCode="#,##0\ &quot; &quot;;\(#,##0\)\ ;&quot;—&quot;&quot; &quot;&quot; &quot;&quot; &quot;&quot; &quot;"/>
    <numFmt numFmtId="201" formatCode="_-#0&quot;.&quot;0000_-;\(#0&quot;.&quot;0000\);_-\ \ &quot;-&quot;_-;_-@_-"/>
    <numFmt numFmtId="202" formatCode="0.000%"/>
    <numFmt numFmtId="203" formatCode="_(* #,##0_);_(* \(#,##0\);_(* &quot;-&quot;_);_(@_)"/>
    <numFmt numFmtId="204" formatCode="mmm\ dd\,\ yy"/>
    <numFmt numFmtId="205" formatCode="_-* #,##0.00&quot;￥&quot;_-;\-* #,##0.00&quot;￥&quot;_-;_-* &quot;-&quot;??&quot;￥&quot;_-;_-@_-"/>
    <numFmt numFmtId="206" formatCode="mm/dd/yy_)"/>
    <numFmt numFmtId="207" formatCode="0_ "/>
    <numFmt numFmtId="208" formatCode="#,##0.00_);[Red]\(#,##0.00\);_(* &quot;&quot;_)"/>
    <numFmt numFmtId="209" formatCode="0.00_);[Red]\(0.00\)"/>
    <numFmt numFmtId="210" formatCode="#,##0.00_);[Black]\-#,##0.00_);_(* &quot;&quot;_)"/>
    <numFmt numFmtId="211" formatCode="#,##0.00_ "/>
    <numFmt numFmtId="212" formatCode="yyyy&quot;年&quot;mm&quot;月&quot;"/>
    <numFmt numFmtId="213" formatCode="#,##0.0000_);[Black]\-#,##0.0000_);_(* &quot;&quot;_)"/>
    <numFmt numFmtId="214" formatCode="#,##0.0000_);[Red]\-#,##0.0000_);_(* &quot;&quot;_)"/>
    <numFmt numFmtId="215" formatCode="#,##0.00_);[Red]\-#,##0.00_);_(* &quot;&quot;_)"/>
    <numFmt numFmtId="216" formatCode="#,##0.00_);[Red]\(#,##0.00\)"/>
    <numFmt numFmtId="217" formatCode="yyyy&quot;年&quot;m&quot;月&quot;;@"/>
    <numFmt numFmtId="218" formatCode="#,##0_);[Black]\-#,##0_);_(* &quot;&quot;_)"/>
    <numFmt numFmtId="219" formatCode="0.0000"/>
    <numFmt numFmtId="220" formatCode="0.0000_ "/>
    <numFmt numFmtId="221" formatCode="#,##0.0000"/>
  </numFmts>
  <fonts count="115">
    <font>
      <sz val="12"/>
      <name val="Times New Roman"/>
      <charset val="134"/>
    </font>
    <font>
      <sz val="10"/>
      <name val="MS Sans Serif"/>
      <charset val="134"/>
    </font>
    <font>
      <sz val="9"/>
      <name val="宋体"/>
      <charset val="134"/>
    </font>
    <font>
      <sz val="11"/>
      <name val="蹈框"/>
      <charset val="134"/>
    </font>
    <font>
      <b/>
      <sz val="10"/>
      <color indexed="10"/>
      <name val="Arial"/>
      <charset val="134"/>
    </font>
    <font>
      <b/>
      <u val="double"/>
      <sz val="16"/>
      <name val="宋体"/>
      <charset val="134"/>
    </font>
    <font>
      <u val="double"/>
      <sz val="12"/>
      <name val="Times New Roman"/>
      <charset val="134"/>
    </font>
    <font>
      <sz val="12"/>
      <name val="宋体"/>
      <charset val="134"/>
    </font>
    <font>
      <sz val="12"/>
      <color indexed="10"/>
      <name val="宋体"/>
      <charset val="134"/>
    </font>
    <font>
      <sz val="12"/>
      <color indexed="8"/>
      <name val="宋体"/>
      <charset val="134"/>
    </font>
    <font>
      <sz val="12"/>
      <color indexed="12"/>
      <name val="Times New Roman"/>
      <charset val="134"/>
    </font>
    <font>
      <sz val="12"/>
      <color indexed="12"/>
      <name val="宋体"/>
      <charset val="134"/>
    </font>
    <font>
      <b/>
      <sz val="12"/>
      <color indexed="10"/>
      <name val="宋体"/>
      <charset val="134"/>
    </font>
    <font>
      <b/>
      <sz val="12"/>
      <color indexed="10"/>
      <name val="Times New Roman"/>
      <charset val="134"/>
    </font>
    <font>
      <b/>
      <sz val="12"/>
      <color indexed="12"/>
      <name val="宋体"/>
      <charset val="134"/>
    </font>
    <font>
      <b/>
      <sz val="12"/>
      <color indexed="12"/>
      <name val="Times New Roman"/>
      <charset val="134"/>
    </font>
    <font>
      <sz val="18"/>
      <name val="黑体"/>
      <charset val="134"/>
    </font>
    <font>
      <sz val="10"/>
      <name val="Arial"/>
      <charset val="134"/>
    </font>
    <font>
      <sz val="11"/>
      <name val="Times New Roman"/>
      <charset val="134"/>
    </font>
    <font>
      <sz val="11"/>
      <name val="宋体"/>
      <charset val="134"/>
    </font>
    <font>
      <sz val="11"/>
      <name val="Arial"/>
      <charset val="134"/>
    </font>
    <font>
      <b/>
      <sz val="11"/>
      <name val="Times New Roman"/>
      <charset val="134"/>
    </font>
    <font>
      <b/>
      <sz val="16"/>
      <name val="Times New Roman"/>
      <charset val="134"/>
    </font>
    <font>
      <sz val="11"/>
      <color indexed="8"/>
      <name val="Times New Roman"/>
      <charset val="134"/>
    </font>
    <font>
      <sz val="18"/>
      <color indexed="8"/>
      <name val="黑体"/>
      <charset val="134"/>
    </font>
    <font>
      <sz val="10"/>
      <name val="宋体"/>
      <charset val="134"/>
    </font>
    <font>
      <sz val="9"/>
      <name val="Times New Roman"/>
      <charset val="134"/>
    </font>
    <font>
      <sz val="11"/>
      <color indexed="8"/>
      <name val="宋体"/>
      <charset val="134"/>
    </font>
    <font>
      <sz val="10"/>
      <name val="Times New Roman"/>
      <charset val="134"/>
    </font>
    <font>
      <sz val="10"/>
      <color indexed="8"/>
      <name val="Times New Roman"/>
      <charset val="134"/>
    </font>
    <font>
      <sz val="10"/>
      <color indexed="8"/>
      <name val="宋体"/>
      <charset val="134"/>
    </font>
    <font>
      <b/>
      <sz val="14"/>
      <name val="宋体"/>
      <charset val="134"/>
    </font>
    <font>
      <sz val="11"/>
      <name val="宋体-简"/>
      <charset val="134"/>
    </font>
    <font>
      <sz val="11"/>
      <color rgb="FFFF0000"/>
      <name val="宋体"/>
      <charset val="134"/>
    </font>
    <font>
      <sz val="11"/>
      <color rgb="FFFF0000"/>
      <name val="Times New Roman"/>
      <charset val="134"/>
    </font>
    <font>
      <sz val="12"/>
      <color indexed="8"/>
      <name val="黑体"/>
      <charset val="134"/>
    </font>
    <font>
      <sz val="11"/>
      <name val="Times New Roman Regular"/>
      <charset val="134"/>
    </font>
    <font>
      <sz val="12"/>
      <name val="Times New Roman Regular"/>
      <charset val="134"/>
    </font>
    <font>
      <b/>
      <sz val="11"/>
      <color indexed="8"/>
      <name val="Times New Roman"/>
      <charset val="134"/>
    </font>
    <font>
      <b/>
      <sz val="10"/>
      <name val="Times New Roman"/>
      <charset val="134"/>
    </font>
    <font>
      <sz val="20"/>
      <name val="Times New Roman"/>
      <charset val="134"/>
    </font>
    <font>
      <sz val="20"/>
      <name val="黑体"/>
      <charset val="134"/>
    </font>
    <font>
      <sz val="10.5"/>
      <color rgb="FF000000"/>
      <name val="宋体"/>
      <charset val="134"/>
    </font>
    <font>
      <sz val="10.5"/>
      <color theme="1"/>
      <name val="宋体"/>
      <charset val="134"/>
    </font>
    <font>
      <sz val="10.5"/>
      <color theme="1"/>
      <name val="Times New Roman"/>
      <charset val="134"/>
    </font>
    <font>
      <sz val="10.5"/>
      <color rgb="FF000000"/>
      <name val="Times New Roman"/>
      <charset val="134"/>
    </font>
    <font>
      <b/>
      <sz val="10.5"/>
      <color rgb="FF000000"/>
      <name val="宋体"/>
      <charset val="134"/>
    </font>
    <font>
      <b/>
      <sz val="10.5"/>
      <color theme="1"/>
      <name val="宋体"/>
      <charset val="134"/>
    </font>
    <font>
      <b/>
      <sz val="10.5"/>
      <color theme="1"/>
      <name val="Times New Roman"/>
      <charset val="134"/>
    </font>
    <font>
      <b/>
      <sz val="10.5"/>
      <color rgb="FF000000"/>
      <name val="Times New Roman"/>
      <charset val="134"/>
    </font>
    <font>
      <b/>
      <sz val="10"/>
      <color rgb="FF000000"/>
      <name val="宋体"/>
      <charset val="134"/>
    </font>
    <font>
      <sz val="10"/>
      <color rgb="FF000000"/>
      <name val="宋体"/>
      <charset val="134"/>
    </font>
    <font>
      <sz val="10"/>
      <color rgb="FF000000"/>
      <name val="Times New Roman"/>
      <charset val="134"/>
    </font>
    <font>
      <b/>
      <sz val="10"/>
      <color rgb="FF000000"/>
      <name val="Times New Roman"/>
      <charset val="134"/>
    </font>
    <font>
      <b/>
      <sz val="9"/>
      <color rgb="FF000000"/>
      <name val="Times New Roman"/>
      <charset val="134"/>
    </font>
    <font>
      <b/>
      <sz val="12"/>
      <name val="宋体"/>
      <charset val="134"/>
    </font>
    <font>
      <sz val="12"/>
      <color rgb="FFFF0000"/>
      <name val="宋体"/>
      <charset val="134"/>
    </font>
    <font>
      <sz val="12"/>
      <color rgb="FFFF0000"/>
      <name val="Times New Roman"/>
      <charset val="134"/>
    </font>
    <font>
      <sz val="11"/>
      <color theme="1"/>
      <name val="宋体"/>
      <charset val="134"/>
      <scheme val="minor"/>
    </font>
    <font>
      <b/>
      <sz val="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7"/>
      <name val="Small Fonts"/>
      <charset val="134"/>
    </font>
    <font>
      <sz val="10"/>
      <name val="Courier"/>
      <charset val="134"/>
    </font>
    <font>
      <sz val="10"/>
      <color indexed="8"/>
      <name val="Arial"/>
      <charset val="134"/>
    </font>
    <font>
      <b/>
      <sz val="12"/>
      <name val="Times New Roman"/>
      <charset val="134"/>
    </font>
    <font>
      <b/>
      <sz val="24"/>
      <color indexed="20"/>
      <name val="隶书"/>
      <charset val="134"/>
    </font>
    <font>
      <b/>
      <sz val="14"/>
      <color indexed="9"/>
      <name val="Times New Roman"/>
      <charset val="134"/>
    </font>
    <font>
      <u val="singleAccounting"/>
      <vertAlign val="subscript"/>
      <sz val="10"/>
      <name val="Times New Roman"/>
      <charset val="134"/>
    </font>
    <font>
      <u/>
      <sz val="12"/>
      <color indexed="12"/>
      <name val="宋体"/>
      <charset val="134"/>
    </font>
    <font>
      <sz val="11"/>
      <name val="ＭＳ Ｐゴシック"/>
      <charset val="128"/>
    </font>
    <font>
      <sz val="10"/>
      <name val="Tms Rmn"/>
      <charset val="134"/>
    </font>
    <font>
      <sz val="12"/>
      <name val="???"/>
      <charset val="134"/>
    </font>
    <font>
      <b/>
      <sz val="10"/>
      <name val="MS Sans Serif"/>
      <charset val="134"/>
    </font>
    <font>
      <b/>
      <sz val="10"/>
      <color indexed="8"/>
      <name val="Arial"/>
      <charset val="134"/>
    </font>
    <font>
      <b/>
      <sz val="10"/>
      <name val="Helv"/>
      <charset val="134"/>
    </font>
    <font>
      <sz val="12"/>
      <name val="MS Sans Serif"/>
      <charset val="134"/>
    </font>
    <font>
      <i/>
      <sz val="9"/>
      <name val="Times New Roman"/>
      <charset val="134"/>
    </font>
    <font>
      <i/>
      <sz val="12"/>
      <name val="Times New Roman"/>
      <charset val="134"/>
    </font>
    <font>
      <b/>
      <sz val="8"/>
      <name val="Arial"/>
      <charset val="134"/>
    </font>
    <font>
      <b/>
      <sz val="11"/>
      <name val="Helv"/>
      <charset val="134"/>
    </font>
    <font>
      <b/>
      <sz val="10"/>
      <color indexed="8"/>
      <name val="宋体"/>
      <charset val="134"/>
    </font>
    <font>
      <sz val="8"/>
      <name val="Arial"/>
      <charset val="134"/>
    </font>
    <font>
      <sz val="12"/>
      <name val="바탕체"/>
      <charset val="129"/>
    </font>
    <font>
      <b/>
      <sz val="12"/>
      <name val="MS Sans Serif"/>
      <charset val="134"/>
    </font>
    <font>
      <sz val="10"/>
      <color indexed="16"/>
      <name val="MS Serif"/>
      <charset val="134"/>
    </font>
    <font>
      <sz val="10"/>
      <color indexed="8"/>
      <name val="MS Sans Serif"/>
      <charset val="134"/>
    </font>
    <font>
      <sz val="10"/>
      <name val="Helv"/>
      <charset val="134"/>
    </font>
    <font>
      <b/>
      <sz val="14"/>
      <name val="黑体"/>
      <charset val="134"/>
    </font>
    <font>
      <b/>
      <i/>
      <sz val="12"/>
      <name val="Times New Roman"/>
      <charset val="134"/>
    </font>
    <font>
      <b/>
      <sz val="12"/>
      <name val="Helv"/>
      <charset val="134"/>
    </font>
    <font>
      <sz val="10"/>
      <name val="MS Serif"/>
      <charset val="134"/>
    </font>
    <font>
      <b/>
      <sz val="13"/>
      <name val="Times New Roman"/>
      <charset val="134"/>
    </font>
    <font>
      <sz val="12"/>
      <color indexed="10"/>
      <name val="Times New Roman"/>
      <charset val="134"/>
    </font>
    <font>
      <sz val="10"/>
      <color theme="1"/>
      <name val="宋体"/>
      <charset val="134"/>
      <scheme val="minor"/>
    </font>
    <font>
      <b/>
      <u val="double"/>
      <sz val="16"/>
      <name val="Times New Roman"/>
      <charset val="134"/>
    </font>
    <font>
      <sz val="12"/>
      <name val="宋体"/>
      <charset val="134"/>
    </font>
    <font>
      <b/>
      <sz val="9"/>
      <name val="宋体"/>
      <charset val="134"/>
    </font>
    <font>
      <sz val="9"/>
      <name val="宋体"/>
      <charset val="134"/>
    </font>
  </fonts>
  <fills count="4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8"/>
        <bgColor indexed="64"/>
      </patternFill>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1"/>
        <bgColor indexed="64"/>
      </patternFill>
    </fill>
    <fill>
      <patternFill patternType="solid">
        <fgColor theme="1" tint="0.499984740745262"/>
        <bgColor indexed="64"/>
      </patternFill>
    </fill>
    <fill>
      <patternFill patternType="solid">
        <fgColor rgb="FFFFFF00"/>
        <bgColor indexed="64"/>
      </patternFill>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4"/>
        <bgColor indexed="64"/>
      </patternFill>
    </fill>
    <fill>
      <patternFill patternType="solid">
        <fgColor indexed="15"/>
        <bgColor indexed="64"/>
      </patternFill>
    </fill>
    <fill>
      <patternFill patternType="solid">
        <fgColor indexed="10"/>
        <bgColor indexed="64"/>
      </patternFill>
    </fill>
    <fill>
      <patternFill patternType="solid">
        <fgColor indexed="31"/>
        <bgColor indexed="64"/>
      </patternFill>
    </fill>
    <fill>
      <patternFill patternType="solid">
        <fgColor indexed="12"/>
        <bgColor indexed="64"/>
      </patternFill>
    </fill>
  </fills>
  <borders count="47">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medium">
        <color auto="1"/>
      </right>
      <top style="thick">
        <color auto="1"/>
      </top>
      <bottom/>
      <diagonal/>
    </border>
    <border>
      <left/>
      <right style="medium">
        <color auto="1"/>
      </right>
      <top style="thick">
        <color auto="1"/>
      </top>
      <bottom style="medium">
        <color auto="1"/>
      </bottom>
      <diagonal/>
    </border>
    <border>
      <left/>
      <right/>
      <top style="thick">
        <color auto="1"/>
      </top>
      <bottom style="medium">
        <color auto="1"/>
      </bottom>
      <diagonal/>
    </border>
    <border>
      <left/>
      <right style="medium">
        <color auto="1"/>
      </right>
      <top/>
      <bottom style="medium">
        <color auto="1"/>
      </bottom>
      <diagonal/>
    </border>
    <border>
      <left/>
      <right/>
      <top/>
      <bottom style="medium">
        <color auto="1"/>
      </bottom>
      <diagonal/>
    </border>
    <border>
      <left/>
      <right style="medium">
        <color auto="1"/>
      </right>
      <top/>
      <bottom style="thick">
        <color auto="1"/>
      </bottom>
      <diagonal/>
    </border>
    <border>
      <left/>
      <right/>
      <top/>
      <bottom style="thick">
        <color auto="1"/>
      </bottom>
      <diagonal/>
    </border>
    <border>
      <left style="medium">
        <color auto="1"/>
      </left>
      <right style="medium">
        <color auto="1"/>
      </right>
      <top style="thick">
        <color auto="1"/>
      </top>
      <bottom style="medium">
        <color auto="1"/>
      </bottom>
      <diagonal/>
    </border>
    <border>
      <left style="medium">
        <color auto="1"/>
      </left>
      <right/>
      <top style="thick">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thick">
        <color auto="1"/>
      </bottom>
      <diagonal/>
    </border>
    <border>
      <left/>
      <right/>
      <top style="medium">
        <color auto="1"/>
      </top>
      <bottom style="thick">
        <color auto="1"/>
      </bottom>
      <diagonal/>
    </border>
    <border>
      <left style="medium">
        <color auto="1"/>
      </left>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top style="medium">
        <color auto="1"/>
      </top>
      <bottom/>
      <diagonal/>
    </border>
    <border>
      <left/>
      <right style="medium">
        <color auto="1"/>
      </right>
      <top style="medium">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11"/>
      </left>
      <right style="double">
        <color indexed="11"/>
      </right>
      <top style="double">
        <color indexed="11"/>
      </top>
      <bottom style="double">
        <color indexed="11"/>
      </bottom>
      <diagonal/>
    </border>
  </borders>
  <cellStyleXfs count="205">
    <xf numFmtId="0" fontId="0" fillId="0" borderId="0" applyNumberFormat="0" applyFill="0" applyBorder="0" applyAlignment="0" applyProtection="0"/>
    <xf numFmtId="43" fontId="0" fillId="0" borderId="0" applyFont="0" applyFill="0" applyBorder="0" applyAlignment="0" applyProtection="0">
      <alignment vertical="center"/>
    </xf>
    <xf numFmtId="44" fontId="58" fillId="0" borderId="0" applyFont="0" applyFill="0" applyBorder="0" applyAlignment="0" applyProtection="0">
      <alignment vertical="center"/>
    </xf>
    <xf numFmtId="9" fontId="0" fillId="0" borderId="0" applyFont="0" applyFill="0" applyBorder="0" applyAlignment="0" applyProtection="0"/>
    <xf numFmtId="41" fontId="58" fillId="0" borderId="0" applyFont="0" applyFill="0" applyBorder="0" applyAlignment="0" applyProtection="0">
      <alignment vertical="center"/>
    </xf>
    <xf numFmtId="42" fontId="58" fillId="0" borderId="0" applyFont="0" applyFill="0" applyBorder="0" applyAlignment="0" applyProtection="0">
      <alignment vertical="center"/>
    </xf>
    <xf numFmtId="0" fontId="59" fillId="0" borderId="0" applyNumberFormat="0" applyFill="0" applyBorder="0" applyAlignment="0" applyProtection="0">
      <alignment vertical="top"/>
      <protection locked="0"/>
    </xf>
    <xf numFmtId="0" fontId="60" fillId="0" borderId="0" applyNumberFormat="0" applyFill="0" applyBorder="0" applyAlignment="0" applyProtection="0">
      <alignment vertical="center"/>
    </xf>
    <xf numFmtId="0" fontId="58" fillId="12" borderId="38" applyNumberFormat="0" applyFont="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39" applyNumberFormat="0" applyFill="0" applyAlignment="0" applyProtection="0">
      <alignment vertical="center"/>
    </xf>
    <xf numFmtId="0" fontId="65" fillId="0" borderId="39" applyNumberFormat="0" applyFill="0" applyAlignment="0" applyProtection="0">
      <alignment vertical="center"/>
    </xf>
    <xf numFmtId="0" fontId="66" fillId="0" borderId="40" applyNumberFormat="0" applyFill="0" applyAlignment="0" applyProtection="0">
      <alignment vertical="center"/>
    </xf>
    <xf numFmtId="0" fontId="66" fillId="0" borderId="0" applyNumberFormat="0" applyFill="0" applyBorder="0" applyAlignment="0" applyProtection="0">
      <alignment vertical="center"/>
    </xf>
    <xf numFmtId="0" fontId="67" fillId="13" borderId="41" applyNumberFormat="0" applyAlignment="0" applyProtection="0">
      <alignment vertical="center"/>
    </xf>
    <xf numFmtId="0" fontId="68" fillId="14" borderId="42" applyNumberFormat="0" applyAlignment="0" applyProtection="0">
      <alignment vertical="center"/>
    </xf>
    <xf numFmtId="0" fontId="69" fillId="14" borderId="41" applyNumberFormat="0" applyAlignment="0" applyProtection="0">
      <alignment vertical="center"/>
    </xf>
    <xf numFmtId="0" fontId="70" fillId="15" borderId="43" applyNumberFormat="0" applyAlignment="0" applyProtection="0">
      <alignment vertical="center"/>
    </xf>
    <xf numFmtId="0" fontId="71" fillId="0" borderId="44" applyNumberFormat="0" applyFill="0" applyAlignment="0" applyProtection="0">
      <alignment vertical="center"/>
    </xf>
    <xf numFmtId="0" fontId="72" fillId="0" borderId="45" applyNumberFormat="0" applyFill="0" applyAlignment="0" applyProtection="0">
      <alignment vertical="center"/>
    </xf>
    <xf numFmtId="0" fontId="73" fillId="16" borderId="0" applyNumberFormat="0" applyBorder="0" applyAlignment="0" applyProtection="0">
      <alignment vertical="center"/>
    </xf>
    <xf numFmtId="0" fontId="74" fillId="17" borderId="0" applyNumberFormat="0" applyBorder="0" applyAlignment="0" applyProtection="0">
      <alignment vertical="center"/>
    </xf>
    <xf numFmtId="0" fontId="75" fillId="18" borderId="0" applyNumberFormat="0" applyBorder="0" applyAlignment="0" applyProtection="0">
      <alignment vertical="center"/>
    </xf>
    <xf numFmtId="0" fontId="76" fillId="19" borderId="0" applyNumberFormat="0" applyBorder="0" applyAlignment="0" applyProtection="0">
      <alignment vertical="center"/>
    </xf>
    <xf numFmtId="0" fontId="77" fillId="20" borderId="0" applyNumberFormat="0" applyBorder="0" applyAlignment="0" applyProtection="0">
      <alignment vertical="center"/>
    </xf>
    <xf numFmtId="0" fontId="77" fillId="21" borderId="0" applyNumberFormat="0" applyBorder="0" applyAlignment="0" applyProtection="0">
      <alignment vertical="center"/>
    </xf>
    <xf numFmtId="0" fontId="76" fillId="22" borderId="0" applyNumberFormat="0" applyBorder="0" applyAlignment="0" applyProtection="0">
      <alignment vertical="center"/>
    </xf>
    <xf numFmtId="0" fontId="76" fillId="23" borderId="0" applyNumberFormat="0" applyBorder="0" applyAlignment="0" applyProtection="0">
      <alignment vertical="center"/>
    </xf>
    <xf numFmtId="0" fontId="77" fillId="24" borderId="0" applyNumberFormat="0" applyBorder="0" applyAlignment="0" applyProtection="0">
      <alignment vertical="center"/>
    </xf>
    <xf numFmtId="0" fontId="77" fillId="25" borderId="0" applyNumberFormat="0" applyBorder="0" applyAlignment="0" applyProtection="0">
      <alignment vertical="center"/>
    </xf>
    <xf numFmtId="0" fontId="76" fillId="26" borderId="0" applyNumberFormat="0" applyBorder="0" applyAlignment="0" applyProtection="0">
      <alignment vertical="center"/>
    </xf>
    <xf numFmtId="0" fontId="76" fillId="27" borderId="0" applyNumberFormat="0" applyBorder="0" applyAlignment="0" applyProtection="0">
      <alignment vertical="center"/>
    </xf>
    <xf numFmtId="0" fontId="77" fillId="28" borderId="0" applyNumberFormat="0" applyBorder="0" applyAlignment="0" applyProtection="0">
      <alignment vertical="center"/>
    </xf>
    <xf numFmtId="0" fontId="77" fillId="29" borderId="0" applyNumberFormat="0" applyBorder="0" applyAlignment="0" applyProtection="0">
      <alignment vertical="center"/>
    </xf>
    <xf numFmtId="0" fontId="76" fillId="30" borderId="0" applyNumberFormat="0" applyBorder="0" applyAlignment="0" applyProtection="0">
      <alignment vertical="center"/>
    </xf>
    <xf numFmtId="0" fontId="76" fillId="31" borderId="0" applyNumberFormat="0" applyBorder="0" applyAlignment="0" applyProtection="0">
      <alignment vertical="center"/>
    </xf>
    <xf numFmtId="0" fontId="77" fillId="32" borderId="0" applyNumberFormat="0" applyBorder="0" applyAlignment="0" applyProtection="0">
      <alignment vertical="center"/>
    </xf>
    <xf numFmtId="0" fontId="77" fillId="33" borderId="0" applyNumberFormat="0" applyBorder="0" applyAlignment="0" applyProtection="0">
      <alignment vertical="center"/>
    </xf>
    <xf numFmtId="0" fontId="76" fillId="34" borderId="0" applyNumberFormat="0" applyBorder="0" applyAlignment="0" applyProtection="0">
      <alignment vertical="center"/>
    </xf>
    <xf numFmtId="0" fontId="76" fillId="35" borderId="0" applyNumberFormat="0" applyBorder="0" applyAlignment="0" applyProtection="0">
      <alignment vertical="center"/>
    </xf>
    <xf numFmtId="0" fontId="77" fillId="36" borderId="0" applyNumberFormat="0" applyBorder="0" applyAlignment="0" applyProtection="0">
      <alignment vertical="center"/>
    </xf>
    <xf numFmtId="0" fontId="77" fillId="37" borderId="0" applyNumberFormat="0" applyBorder="0" applyAlignment="0" applyProtection="0">
      <alignment vertical="center"/>
    </xf>
    <xf numFmtId="0" fontId="76" fillId="38" borderId="0" applyNumberFormat="0" applyBorder="0" applyAlignment="0" applyProtection="0">
      <alignment vertical="center"/>
    </xf>
    <xf numFmtId="0" fontId="76" fillId="39" borderId="0" applyNumberFormat="0" applyBorder="0" applyAlignment="0" applyProtection="0">
      <alignment vertical="center"/>
    </xf>
    <xf numFmtId="0" fontId="77" fillId="40" borderId="0" applyNumberFormat="0" applyBorder="0" applyAlignment="0" applyProtection="0">
      <alignment vertical="center"/>
    </xf>
    <xf numFmtId="0" fontId="77" fillId="41" borderId="0" applyNumberFormat="0" applyBorder="0" applyAlignment="0" applyProtection="0">
      <alignment vertical="center"/>
    </xf>
    <xf numFmtId="0" fontId="76" fillId="42" borderId="0" applyNumberFormat="0" applyBorder="0" applyAlignment="0" applyProtection="0">
      <alignment vertical="center"/>
    </xf>
    <xf numFmtId="0" fontId="78" fillId="0" borderId="0"/>
    <xf numFmtId="0" fontId="25" fillId="0" borderId="0">
      <alignment horizontal="center" wrapText="1"/>
      <protection locked="0"/>
    </xf>
    <xf numFmtId="176" fontId="1" fillId="0" borderId="0" applyFont="0" applyFill="0" applyBorder="0" applyAlignment="0" applyProtection="0"/>
    <xf numFmtId="0" fontId="79" fillId="0" borderId="0" applyNumberFormat="0" applyAlignment="0">
      <alignment horizontal="left"/>
    </xf>
    <xf numFmtId="0" fontId="80" fillId="0" borderId="0">
      <alignment vertical="top"/>
      <protection locked="0"/>
    </xf>
    <xf numFmtId="0" fontId="1" fillId="0" borderId="0"/>
    <xf numFmtId="0" fontId="0" fillId="0" borderId="0"/>
    <xf numFmtId="177" fontId="1" fillId="0" borderId="0"/>
    <xf numFmtId="0" fontId="1" fillId="0" borderId="0">
      <protection locked="0"/>
    </xf>
    <xf numFmtId="0" fontId="1" fillId="0" borderId="0"/>
    <xf numFmtId="0" fontId="81" fillId="0" borderId="0" applyNumberFormat="0" applyFont="0" applyFill="0" applyBorder="0" applyAlignment="0" applyProtection="0">
      <alignment horizontal="left"/>
    </xf>
    <xf numFmtId="44" fontId="82" fillId="0" borderId="0">
      <alignment horizontal="center" vertical="center"/>
      <protection locked="0"/>
    </xf>
    <xf numFmtId="0" fontId="1" fillId="0" borderId="0">
      <protection locked="0"/>
    </xf>
    <xf numFmtId="0" fontId="1" fillId="0" borderId="0">
      <protection locked="0"/>
    </xf>
    <xf numFmtId="178" fontId="0" fillId="0" borderId="0" applyFont="0" applyFill="0" applyBorder="0" applyAlignment="0" applyProtection="0"/>
    <xf numFmtId="0" fontId="1" fillId="0" borderId="0"/>
    <xf numFmtId="0" fontId="1" fillId="0" borderId="0">
      <protection locked="0"/>
    </xf>
    <xf numFmtId="0" fontId="1" fillId="0" borderId="0"/>
    <xf numFmtId="179" fontId="17" fillId="0" borderId="0" applyFont="0" applyFill="0" applyBorder="0" applyAlignment="0" applyProtection="0"/>
    <xf numFmtId="0" fontId="83" fillId="0" borderId="7">
      <alignment horizontal="center"/>
    </xf>
    <xf numFmtId="0" fontId="1" fillId="0" borderId="0">
      <protection locked="0"/>
    </xf>
    <xf numFmtId="180" fontId="84" fillId="0" borderId="0" applyFill="0" applyBorder="0" applyProtection="0">
      <alignment horizontal="right"/>
    </xf>
    <xf numFmtId="181" fontId="28" fillId="0" borderId="0" applyFont="0" applyFill="0" applyBorder="0" applyAlignment="0" applyProtection="0"/>
    <xf numFmtId="0" fontId="1" fillId="0" borderId="0"/>
    <xf numFmtId="0" fontId="85" fillId="0" borderId="0" applyFont="0" applyFill="0" applyBorder="0" applyAlignment="0" applyProtection="0"/>
    <xf numFmtId="0" fontId="1" fillId="0" borderId="0">
      <protection locked="0"/>
    </xf>
    <xf numFmtId="0" fontId="1" fillId="0" borderId="0">
      <protection locked="0"/>
    </xf>
    <xf numFmtId="0" fontId="86" fillId="0" borderId="0"/>
    <xf numFmtId="0" fontId="1" fillId="0" borderId="0">
      <protection locked="0"/>
    </xf>
    <xf numFmtId="0" fontId="1" fillId="0" borderId="0"/>
    <xf numFmtId="0" fontId="0" fillId="0" borderId="0"/>
    <xf numFmtId="0" fontId="80" fillId="0" borderId="0">
      <alignment vertical="top"/>
      <protection locked="0"/>
    </xf>
    <xf numFmtId="182" fontId="28" fillId="0" borderId="0" applyNumberFormat="0" applyFill="0" applyBorder="0" applyAlignment="0" applyProtection="0">
      <alignment horizontal="left"/>
    </xf>
    <xf numFmtId="40" fontId="85" fillId="0" borderId="0" applyFont="0" applyFill="0" applyBorder="0" applyAlignment="0" applyProtection="0"/>
    <xf numFmtId="0" fontId="87" fillId="43" borderId="0" applyNumberFormat="0"/>
    <xf numFmtId="0" fontId="1" fillId="0" borderId="0"/>
    <xf numFmtId="0" fontId="1" fillId="0" borderId="0">
      <protection locked="0"/>
    </xf>
    <xf numFmtId="0" fontId="0" fillId="0" borderId="0"/>
    <xf numFmtId="0" fontId="1" fillId="0" borderId="0">
      <protection locked="0"/>
    </xf>
    <xf numFmtId="0" fontId="1" fillId="0" borderId="0">
      <protection locked="0"/>
    </xf>
    <xf numFmtId="0" fontId="1" fillId="0" borderId="0">
      <protection locked="0"/>
    </xf>
    <xf numFmtId="183" fontId="17" fillId="0" borderId="0" applyFill="0" applyBorder="0" applyProtection="0">
      <alignment horizontal="right"/>
    </xf>
    <xf numFmtId="38" fontId="16" fillId="0" borderId="0"/>
    <xf numFmtId="184" fontId="88" fillId="0" borderId="0" applyFill="0" applyBorder="0" applyProtection="0">
      <alignment horizontal="center"/>
    </xf>
    <xf numFmtId="0" fontId="0" fillId="0" borderId="0"/>
    <xf numFmtId="0" fontId="89" fillId="0" borderId="5">
      <alignment horizontal="center"/>
    </xf>
    <xf numFmtId="38" fontId="90" fillId="7" borderId="0" applyNumberFormat="0" applyBorder="0" applyAlignment="0" applyProtection="0"/>
    <xf numFmtId="0" fontId="91" fillId="0" borderId="0" applyFill="0" applyBorder="0">
      <alignment horizontal="right"/>
    </xf>
    <xf numFmtId="0" fontId="17" fillId="0" borderId="0"/>
    <xf numFmtId="0" fontId="0" fillId="0" borderId="0"/>
    <xf numFmtId="40" fontId="92" fillId="0" borderId="0" applyBorder="0">
      <alignment horizontal="right"/>
    </xf>
    <xf numFmtId="0" fontId="1" fillId="0" borderId="0">
      <protection locked="0"/>
    </xf>
    <xf numFmtId="0" fontId="93" fillId="0" borderId="0"/>
    <xf numFmtId="177" fontId="1" fillId="0" borderId="0"/>
    <xf numFmtId="177" fontId="1" fillId="0" borderId="0"/>
    <xf numFmtId="185" fontId="17" fillId="0" borderId="0"/>
    <xf numFmtId="177" fontId="1" fillId="0" borderId="0"/>
    <xf numFmtId="0" fontId="1" fillId="0" borderId="0">
      <protection locked="0"/>
    </xf>
    <xf numFmtId="177" fontId="1" fillId="0" borderId="0"/>
    <xf numFmtId="0" fontId="94" fillId="0" borderId="0" applyNumberFormat="0" applyAlignment="0">
      <alignment horizontal="left"/>
    </xf>
    <xf numFmtId="186" fontId="95" fillId="0" borderId="0" applyFont="0" applyFill="0" applyBorder="0" applyAlignment="0" applyProtection="0"/>
    <xf numFmtId="15" fontId="81" fillId="0" borderId="0"/>
    <xf numFmtId="10" fontId="1" fillId="0" borderId="0" applyFont="0" applyFill="0" applyBorder="0" applyAlignment="0" applyProtection="0"/>
    <xf numFmtId="0" fontId="90" fillId="5" borderId="7"/>
    <xf numFmtId="0" fontId="1" fillId="0" borderId="0"/>
    <xf numFmtId="0" fontId="1" fillId="0" borderId="0">
      <protection locked="0"/>
    </xf>
    <xf numFmtId="0" fontId="1" fillId="0" borderId="0">
      <protection locked="0"/>
    </xf>
    <xf numFmtId="0" fontId="17" fillId="0" borderId="0"/>
    <xf numFmtId="0" fontId="1" fillId="0" borderId="0"/>
    <xf numFmtId="0" fontId="2" fillId="0" borderId="0" applyFill="0" applyBorder="0" applyAlignment="0"/>
    <xf numFmtId="177" fontId="1" fillId="0" borderId="0"/>
    <xf numFmtId="10" fontId="90" fillId="6" borderId="7" applyNumberFormat="0" applyBorder="0" applyAlignment="0" applyProtection="0"/>
    <xf numFmtId="0" fontId="0" fillId="0" borderId="0" applyFont="0" applyFill="0">
      <alignment horizontal="fill"/>
    </xf>
    <xf numFmtId="0" fontId="58" fillId="0" borderId="0">
      <alignment vertical="center"/>
    </xf>
    <xf numFmtId="0" fontId="7" fillId="0" borderId="0"/>
    <xf numFmtId="0" fontId="1" fillId="0" borderId="0">
      <protection locked="0"/>
    </xf>
    <xf numFmtId="37" fontId="96" fillId="0" borderId="0"/>
    <xf numFmtId="0" fontId="1" fillId="0" borderId="0">
      <protection locked="0"/>
    </xf>
    <xf numFmtId="41" fontId="17" fillId="0" borderId="0" applyFont="0" applyFill="0" applyBorder="0" applyAlignment="0" applyProtection="0"/>
    <xf numFmtId="0" fontId="17" fillId="0" borderId="0"/>
    <xf numFmtId="179" fontId="1" fillId="0" borderId="0" applyFont="0" applyFill="0" applyBorder="0" applyAlignment="0" applyProtection="0"/>
    <xf numFmtId="0" fontId="97" fillId="0" borderId="0"/>
    <xf numFmtId="0" fontId="28" fillId="0" borderId="0"/>
    <xf numFmtId="0" fontId="98" fillId="0" borderId="31" applyNumberFormat="0" applyAlignment="0" applyProtection="0">
      <alignment horizontal="left" vertical="center"/>
    </xf>
    <xf numFmtId="0" fontId="28" fillId="0" borderId="0"/>
    <xf numFmtId="187" fontId="88" fillId="0" borderId="0" applyFill="0" applyBorder="0" applyProtection="0">
      <alignment horizontal="center"/>
    </xf>
    <xf numFmtId="14" fontId="25" fillId="0" borderId="0">
      <alignment horizontal="center" wrapText="1"/>
      <protection locked="0"/>
    </xf>
    <xf numFmtId="188" fontId="17" fillId="0" borderId="0" applyFill="0" applyBorder="0" applyProtection="0">
      <alignment horizontal="right"/>
    </xf>
    <xf numFmtId="0" fontId="99" fillId="0" borderId="0"/>
    <xf numFmtId="0" fontId="83" fillId="0" borderId="0">
      <alignment horizontal="center" vertical="center"/>
    </xf>
    <xf numFmtId="189" fontId="95" fillId="0" borderId="0" applyFont="0" applyFill="0" applyBorder="0" applyAlignment="0" applyProtection="0"/>
    <xf numFmtId="190" fontId="28" fillId="0" borderId="0" applyFont="0" applyFill="0" applyBorder="0" applyAlignment="0" applyProtection="0"/>
    <xf numFmtId="0" fontId="0" fillId="0" borderId="0"/>
    <xf numFmtId="0" fontId="1" fillId="0" borderId="0">
      <protection locked="0"/>
    </xf>
    <xf numFmtId="0" fontId="1" fillId="0" borderId="0"/>
    <xf numFmtId="191" fontId="17" fillId="0" borderId="0" applyFill="0" applyBorder="0" applyProtection="0">
      <alignment horizontal="right"/>
    </xf>
    <xf numFmtId="39" fontId="28" fillId="0" borderId="0"/>
    <xf numFmtId="0" fontId="100" fillId="0" borderId="0" applyNumberFormat="0" applyFill="0">
      <alignment horizontal="left" vertical="center"/>
    </xf>
    <xf numFmtId="0" fontId="101" fillId="0" borderId="0">
      <alignment horizontal="left"/>
    </xf>
    <xf numFmtId="43" fontId="17" fillId="0" borderId="0" applyFont="0" applyFill="0" applyBorder="0" applyAlignment="0" applyProtection="0"/>
    <xf numFmtId="192" fontId="102" fillId="0" borderId="0"/>
    <xf numFmtId="0" fontId="103" fillId="0" borderId="0"/>
    <xf numFmtId="0" fontId="90" fillId="7" borderId="7"/>
    <xf numFmtId="0" fontId="58" fillId="0" borderId="0">
      <alignment vertical="center"/>
    </xf>
    <xf numFmtId="0" fontId="104" fillId="0" borderId="0" applyNumberFormat="0" applyFill="0" applyBorder="0" applyAlignment="0" applyProtection="0"/>
    <xf numFmtId="49" fontId="17" fillId="0" borderId="0" applyProtection="0">
      <alignment horizontal="left"/>
    </xf>
    <xf numFmtId="193" fontId="28" fillId="0" borderId="0" applyFont="0" applyFill="0" applyBorder="0" applyAlignment="0" applyProtection="0"/>
    <xf numFmtId="0" fontId="1" fillId="0" borderId="0">
      <protection locked="0"/>
    </xf>
    <xf numFmtId="194" fontId="28" fillId="0" borderId="0" applyFont="0" applyFill="0" applyBorder="0" applyAlignment="0" applyProtection="0"/>
    <xf numFmtId="0" fontId="0" fillId="0" borderId="0" applyFill="0" applyBorder="0">
      <alignment horizontal="right"/>
    </xf>
    <xf numFmtId="0" fontId="105" fillId="0" borderId="24"/>
    <xf numFmtId="0" fontId="0" fillId="0" borderId="0"/>
    <xf numFmtId="0" fontId="1" fillId="0" borderId="0">
      <protection locked="0"/>
    </xf>
    <xf numFmtId="0" fontId="7" fillId="0" borderId="0"/>
    <xf numFmtId="195" fontId="0" fillId="0" borderId="0" applyFill="0" applyBorder="0" applyAlignment="0"/>
    <xf numFmtId="38" fontId="106" fillId="0" borderId="0"/>
    <xf numFmtId="178" fontId="0" fillId="0" borderId="0" applyFont="0" applyFill="0" applyBorder="0" applyAlignment="0" applyProtection="0"/>
    <xf numFmtId="38" fontId="91" fillId="0" borderId="0"/>
    <xf numFmtId="196" fontId="28" fillId="44" borderId="0"/>
    <xf numFmtId="0" fontId="7" fillId="0" borderId="0"/>
    <xf numFmtId="197" fontId="17" fillId="0" borderId="0" applyFill="0" applyBorder="0" applyProtection="0">
      <alignment horizontal="right"/>
    </xf>
    <xf numFmtId="198" fontId="17" fillId="0" borderId="0" applyFill="0" applyBorder="0" applyProtection="0">
      <alignment horizontal="right"/>
    </xf>
    <xf numFmtId="199" fontId="17" fillId="0" borderId="0" applyFont="0" applyFill="0" applyBorder="0" applyAlignment="0" applyProtection="0"/>
    <xf numFmtId="0" fontId="98" fillId="0" borderId="13">
      <alignment horizontal="left" vertical="center"/>
    </xf>
    <xf numFmtId="41" fontId="1" fillId="0" borderId="0" applyFont="0" applyFill="0" applyBorder="0" applyAlignment="0" applyProtection="0"/>
    <xf numFmtId="0" fontId="105" fillId="45" borderId="46">
      <alignment horizontal="center"/>
    </xf>
    <xf numFmtId="0" fontId="107" fillId="0" borderId="0" applyNumberFormat="0" applyAlignment="0"/>
    <xf numFmtId="0" fontId="1" fillId="0" borderId="0"/>
    <xf numFmtId="200" fontId="0" fillId="0" borderId="0">
      <alignment horizontal="right"/>
    </xf>
    <xf numFmtId="179" fontId="1" fillId="0" borderId="7" applyNumberFormat="0"/>
    <xf numFmtId="201" fontId="17" fillId="0" borderId="0" applyFill="0" applyBorder="0" applyProtection="0">
      <alignment horizontal="right"/>
    </xf>
    <xf numFmtId="0" fontId="85" fillId="0" borderId="0" applyFont="0" applyFill="0" applyBorder="0" applyAlignment="0" applyProtection="0"/>
    <xf numFmtId="0" fontId="25" fillId="0" borderId="0"/>
    <xf numFmtId="202" fontId="28" fillId="0" borderId="0" applyFont="0" applyFill="0" applyBorder="0" applyAlignment="0" applyProtection="0"/>
    <xf numFmtId="177" fontId="1" fillId="0" borderId="0"/>
    <xf numFmtId="0" fontId="1" fillId="0" borderId="0"/>
    <xf numFmtId="0" fontId="103" fillId="0" borderId="0"/>
    <xf numFmtId="9" fontId="17" fillId="0" borderId="0" applyFont="0" applyFill="0" applyBorder="0" applyAlignment="0" applyProtection="0"/>
    <xf numFmtId="203" fontId="0" fillId="0" borderId="0" applyFont="0" applyFill="0" applyBorder="0" applyAlignment="0" applyProtection="0"/>
    <xf numFmtId="0" fontId="1" fillId="0" borderId="0"/>
    <xf numFmtId="38" fontId="85" fillId="0" borderId="0" applyFont="0" applyFill="0" applyBorder="0" applyAlignment="0" applyProtection="0"/>
    <xf numFmtId="0" fontId="85" fillId="0" borderId="0" applyFont="0" applyFill="0" applyBorder="0" applyAlignment="0" applyProtection="0"/>
    <xf numFmtId="204" fontId="28" fillId="0" borderId="0" applyFont="0" applyFill="0" applyBorder="0" applyAlignment="0" applyProtection="0"/>
    <xf numFmtId="0" fontId="85" fillId="0" borderId="0" applyFont="0" applyFill="0" applyBorder="0" applyAlignment="0" applyProtection="0"/>
    <xf numFmtId="38" fontId="108" fillId="0" borderId="0"/>
    <xf numFmtId="0" fontId="1" fillId="0" borderId="0"/>
    <xf numFmtId="177" fontId="1" fillId="0" borderId="0"/>
    <xf numFmtId="0" fontId="7" fillId="0" borderId="0"/>
    <xf numFmtId="0" fontId="0" fillId="0" borderId="0" applyNumberFormat="0" applyFill="0" applyBorder="0" applyAlignment="0" applyProtection="0"/>
    <xf numFmtId="205" fontId="28" fillId="0" borderId="0" applyFont="0" applyFill="0" applyBorder="0" applyAlignment="0" applyProtection="0"/>
    <xf numFmtId="0" fontId="91" fillId="46" borderId="0" applyNumberFormat="0" applyFont="0" applyBorder="0" applyAlignment="0" applyProtection="0">
      <alignment horizontal="right"/>
    </xf>
    <xf numFmtId="196" fontId="28" fillId="47" borderId="0"/>
    <xf numFmtId="0" fontId="105" fillId="0" borderId="0"/>
    <xf numFmtId="206" fontId="28" fillId="0" borderId="0" applyFont="0" applyFill="0" applyBorder="0" applyAlignment="0" applyProtection="0"/>
    <xf numFmtId="0" fontId="7" fillId="0" borderId="0"/>
    <xf numFmtId="0" fontId="0" fillId="0" borderId="0" applyNumberFormat="0" applyFill="0" applyBorder="0" applyAlignment="0" applyProtection="0"/>
  </cellStyleXfs>
  <cellXfs count="542">
    <xf numFmtId="0" fontId="0" fillId="0" borderId="0" xfId="0"/>
    <xf numFmtId="0" fontId="1" fillId="0" borderId="0" xfId="188"/>
    <xf numFmtId="0" fontId="2" fillId="2" borderId="0" xfId="188" applyFont="1" applyFill="1"/>
    <xf numFmtId="0" fontId="1" fillId="2" borderId="0" xfId="188" applyFill="1"/>
    <xf numFmtId="0" fontId="1" fillId="3" borderId="1" xfId="188" applyFill="1" applyBorder="1"/>
    <xf numFmtId="0" fontId="3" fillId="4" borderId="2" xfId="188" applyFont="1" applyFill="1" applyBorder="1" applyAlignment="1">
      <alignment horizontal="center"/>
    </xf>
    <xf numFmtId="0" fontId="4" fillId="5" borderId="3" xfId="188" applyFont="1" applyFill="1" applyBorder="1" applyAlignment="1">
      <alignment horizontal="center"/>
    </xf>
    <xf numFmtId="0" fontId="3" fillId="4" borderId="3" xfId="188" applyFont="1" applyFill="1" applyBorder="1" applyAlignment="1">
      <alignment horizontal="center"/>
    </xf>
    <xf numFmtId="0" fontId="3" fillId="4" borderId="4" xfId="188" applyFont="1" applyFill="1" applyBorder="1" applyAlignment="1">
      <alignment horizontal="center"/>
    </xf>
    <xf numFmtId="0" fontId="1" fillId="3" borderId="5" xfId="188" applyFill="1" applyBorder="1"/>
    <xf numFmtId="0" fontId="1" fillId="3" borderId="6" xfId="188" applyFill="1" applyBorder="1"/>
    <xf numFmtId="0" fontId="0" fillId="6" borderId="0" xfId="185" applyFont="1" applyFill="1" applyAlignment="1" applyProtection="1">
      <alignment horizontal="center"/>
    </xf>
    <xf numFmtId="0" fontId="0" fillId="6" borderId="0" xfId="185" applyFont="1" applyFill="1" applyProtection="1"/>
    <xf numFmtId="0" fontId="5" fillId="6" borderId="0" xfId="185" applyFont="1" applyFill="1" applyAlignment="1" applyProtection="1">
      <alignment horizontal="centerContinuous"/>
    </xf>
    <xf numFmtId="0" fontId="0" fillId="6" borderId="0" xfId="185" applyFont="1" applyFill="1" applyAlignment="1" applyProtection="1">
      <alignment horizontal="centerContinuous"/>
    </xf>
    <xf numFmtId="0" fontId="6" fillId="6" borderId="0" xfId="185" applyFont="1" applyFill="1" applyAlignment="1" applyProtection="1">
      <alignment horizontal="centerContinuous"/>
    </xf>
    <xf numFmtId="0" fontId="0" fillId="6" borderId="0" xfId="185" applyFont="1" applyFill="1" applyAlignment="1" applyProtection="1">
      <alignment horizontal="centerContinuous"/>
      <protection locked="0"/>
    </xf>
    <xf numFmtId="0" fontId="7" fillId="6" borderId="0" xfId="185" applyFont="1" applyFill="1" applyAlignment="1" applyProtection="1">
      <alignment horizontal="centerContinuous"/>
    </xf>
    <xf numFmtId="0" fontId="8" fillId="6" borderId="0" xfId="185" applyFont="1" applyFill="1" applyAlignment="1" applyProtection="1">
      <alignment horizontal="centerContinuous"/>
    </xf>
    <xf numFmtId="0" fontId="0" fillId="6" borderId="0" xfId="185" applyFont="1" applyFill="1" applyAlignment="1" applyProtection="1">
      <protection locked="0"/>
    </xf>
    <xf numFmtId="0" fontId="7" fillId="6" borderId="0" xfId="185" applyFont="1" applyFill="1" applyAlignment="1" applyProtection="1">
      <alignment horizontal="right"/>
    </xf>
    <xf numFmtId="49" fontId="9" fillId="6" borderId="7" xfId="185" applyNumberFormat="1" applyFont="1" applyFill="1" applyBorder="1" applyAlignment="1" applyProtection="1">
      <alignment horizontal="center" vertical="center" wrapText="1"/>
      <protection locked="0"/>
    </xf>
    <xf numFmtId="207" fontId="10" fillId="6" borderId="7" xfId="185" applyNumberFormat="1" applyFont="1" applyFill="1" applyBorder="1" applyAlignment="1" applyProtection="1">
      <alignment horizontal="center"/>
      <protection locked="0"/>
    </xf>
    <xf numFmtId="37" fontId="10" fillId="6" borderId="7" xfId="185" applyNumberFormat="1" applyFont="1" applyFill="1" applyBorder="1" applyAlignment="1" applyProtection="1"/>
    <xf numFmtId="208" fontId="0" fillId="6" borderId="7" xfId="185" applyNumberFormat="1" applyFont="1" applyFill="1" applyBorder="1" applyAlignment="1" applyProtection="1">
      <protection locked="0"/>
    </xf>
    <xf numFmtId="208" fontId="10" fillId="6" borderId="7" xfId="185" applyNumberFormat="1" applyFont="1" applyFill="1" applyBorder="1" applyProtection="1">
      <protection locked="0"/>
    </xf>
    <xf numFmtId="208" fontId="10" fillId="6" borderId="7" xfId="185" applyNumberFormat="1" applyFont="1" applyFill="1" applyBorder="1" applyAlignment="1" applyProtection="1">
      <alignment horizontal="right"/>
      <protection locked="0"/>
    </xf>
    <xf numFmtId="208" fontId="0" fillId="6" borderId="7" xfId="185" applyNumberFormat="1" applyFont="1" applyFill="1" applyBorder="1" applyProtection="1">
      <protection locked="0"/>
    </xf>
    <xf numFmtId="40" fontId="0" fillId="6" borderId="7" xfId="185" applyNumberFormat="1" applyFont="1" applyFill="1" applyBorder="1" applyAlignment="1"/>
    <xf numFmtId="37" fontId="10" fillId="6" borderId="7" xfId="185" applyNumberFormat="1" applyFont="1" applyFill="1" applyBorder="1" applyAlignment="1" applyProtection="1">
      <alignment horizontal="left"/>
    </xf>
    <xf numFmtId="208" fontId="10" fillId="6" borderId="7" xfId="185" applyNumberFormat="1" applyFont="1" applyFill="1" applyBorder="1" applyProtection="1"/>
    <xf numFmtId="208" fontId="0" fillId="6" borderId="7" xfId="185" applyNumberFormat="1" applyFont="1" applyFill="1" applyBorder="1" applyProtection="1"/>
    <xf numFmtId="0" fontId="7" fillId="0" borderId="7" xfId="185" applyFont="1" applyBorder="1" applyAlignment="1">
      <alignment horizontal="center"/>
    </xf>
    <xf numFmtId="37" fontId="11" fillId="5" borderId="7" xfId="185" applyNumberFormat="1" applyFont="1" applyFill="1" applyBorder="1" applyAlignment="1" applyProtection="1"/>
    <xf numFmtId="208" fontId="10" fillId="5" borderId="7" xfId="185" applyNumberFormat="1" applyFont="1" applyFill="1" applyBorder="1" applyProtection="1"/>
    <xf numFmtId="208" fontId="12" fillId="7" borderId="7" xfId="185" applyNumberFormat="1" applyFont="1" applyFill="1" applyBorder="1" applyAlignment="1" applyProtection="1">
      <alignment horizontal="centerContinuous"/>
    </xf>
    <xf numFmtId="208" fontId="13" fillId="7" borderId="7" xfId="185" applyNumberFormat="1" applyFont="1" applyFill="1" applyBorder="1" applyAlignment="1" applyProtection="1">
      <alignment horizontal="centerContinuous"/>
    </xf>
    <xf numFmtId="208" fontId="10" fillId="7" borderId="7" xfId="185" applyNumberFormat="1" applyFont="1" applyFill="1" applyBorder="1" applyProtection="1"/>
    <xf numFmtId="208" fontId="14" fillId="7" borderId="7" xfId="185" applyNumberFormat="1" applyFont="1" applyFill="1" applyBorder="1" applyAlignment="1" applyProtection="1">
      <alignment horizontal="center"/>
    </xf>
    <xf numFmtId="37" fontId="14" fillId="7" borderId="7" xfId="185" applyNumberFormat="1" applyFont="1" applyFill="1" applyBorder="1" applyAlignment="1" applyProtection="1">
      <alignment horizontal="center"/>
    </xf>
    <xf numFmtId="208" fontId="15" fillId="5" borderId="7" xfId="185" applyNumberFormat="1" applyFont="1" applyFill="1" applyBorder="1" applyProtection="1"/>
    <xf numFmtId="208" fontId="10" fillId="6" borderId="7" xfId="185" applyNumberFormat="1" applyFont="1" applyFill="1" applyBorder="1" applyAlignment="1" applyProtection="1">
      <protection locked="0"/>
    </xf>
    <xf numFmtId="9" fontId="10" fillId="7" borderId="7" xfId="3" applyFont="1" applyFill="1" applyBorder="1" applyAlignment="1" applyProtection="1">
      <alignment horizontal="center"/>
    </xf>
    <xf numFmtId="208" fontId="10" fillId="5" borderId="7" xfId="185" applyNumberFormat="1" applyFont="1" applyFill="1" applyBorder="1" applyAlignment="1" applyProtection="1">
      <alignment horizontal="right"/>
      <protection locked="0"/>
    </xf>
    <xf numFmtId="208" fontId="0" fillId="6" borderId="0" xfId="185" applyNumberFormat="1" applyFont="1" applyFill="1" applyProtection="1"/>
    <xf numFmtId="178" fontId="0" fillId="6" borderId="0" xfId="165" applyFont="1" applyFill="1" applyProtection="1"/>
    <xf numFmtId="0" fontId="16"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vertical="center"/>
    </xf>
    <xf numFmtId="0" fontId="16" fillId="0" borderId="0" xfId="0" applyFont="1" applyAlignment="1">
      <alignment horizontal="center" vertical="center" wrapText="1"/>
    </xf>
    <xf numFmtId="209" fontId="18" fillId="0" borderId="0" xfId="0" applyNumberFormat="1" applyFont="1" applyAlignment="1">
      <alignment horizontal="center" vertical="center"/>
    </xf>
    <xf numFmtId="0" fontId="18" fillId="0" borderId="0" xfId="0" applyNumberFormat="1" applyFont="1" applyAlignment="1">
      <alignment horizontal="center" vertical="center"/>
    </xf>
    <xf numFmtId="0" fontId="18" fillId="0" borderId="0" xfId="0" applyFont="1" applyAlignment="1">
      <alignment vertical="center"/>
    </xf>
    <xf numFmtId="0" fontId="18" fillId="0" borderId="0" xfId="0" applyNumberFormat="1" applyFont="1" applyAlignment="1">
      <alignment horizontal="right" vertical="center"/>
    </xf>
    <xf numFmtId="209" fontId="18" fillId="0" borderId="8" xfId="0" applyNumberFormat="1" applyFont="1" applyBorder="1" applyAlignment="1">
      <alignment horizontal="left" vertical="center"/>
    </xf>
    <xf numFmtId="0" fontId="18" fillId="0" borderId="0" xfId="0" applyFont="1" applyAlignment="1">
      <alignment horizontal="right" vertical="center"/>
    </xf>
    <xf numFmtId="0" fontId="18" fillId="0" borderId="7"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0" xfId="0" applyFont="1" applyAlignment="1">
      <alignment horizontal="center" vertical="center" shrinkToFit="1"/>
    </xf>
    <xf numFmtId="0" fontId="17" fillId="0" borderId="0" xfId="0" applyFont="1" applyAlignment="1">
      <alignment horizontal="center" vertical="center" shrinkToFit="1"/>
    </xf>
    <xf numFmtId="0" fontId="18" fillId="0" borderId="7" xfId="0" applyFont="1" applyBorder="1" applyAlignment="1">
      <alignment horizontal="left" vertical="center" shrinkToFit="1"/>
    </xf>
    <xf numFmtId="14" fontId="18" fillId="0" borderId="7" xfId="0" applyNumberFormat="1" applyFont="1" applyBorder="1" applyAlignment="1">
      <alignment horizontal="center" vertical="center" shrinkToFit="1"/>
    </xf>
    <xf numFmtId="210" fontId="18" fillId="0" borderId="7" xfId="0" applyNumberFormat="1" applyFont="1" applyBorder="1" applyAlignment="1">
      <alignment horizontal="right" vertical="center" shrinkToFit="1"/>
    </xf>
    <xf numFmtId="0" fontId="18" fillId="0" borderId="7" xfId="0" applyFont="1" applyBorder="1" applyAlignment="1">
      <alignment vertical="center" shrinkToFit="1"/>
    </xf>
    <xf numFmtId="0" fontId="18" fillId="0" borderId="0" xfId="0" applyFont="1" applyAlignment="1">
      <alignment vertical="center" shrinkToFit="1"/>
    </xf>
    <xf numFmtId="0" fontId="17" fillId="0" borderId="0" xfId="0" applyFont="1" applyAlignment="1">
      <alignment vertical="center" shrinkToFit="1"/>
    </xf>
    <xf numFmtId="210" fontId="18" fillId="0" borderId="9" xfId="0" applyNumberFormat="1" applyFont="1" applyBorder="1" applyAlignment="1">
      <alignment horizontal="right" vertical="center" shrinkToFit="1"/>
    </xf>
    <xf numFmtId="0" fontId="18" fillId="0" borderId="10" xfId="0" applyFont="1" applyBorder="1" applyAlignment="1">
      <alignment horizontal="center" vertical="center" shrinkToFit="1"/>
    </xf>
    <xf numFmtId="49" fontId="18" fillId="0" borderId="11" xfId="0" applyNumberFormat="1" applyFont="1" applyBorder="1" applyAlignment="1">
      <alignment horizontal="left" vertical="center" shrinkToFit="1"/>
    </xf>
    <xf numFmtId="49" fontId="19" fillId="0" borderId="11" xfId="0" applyNumberFormat="1" applyFont="1" applyBorder="1" applyAlignment="1">
      <alignment horizontal="left" vertical="center" shrinkToFit="1"/>
    </xf>
    <xf numFmtId="211" fontId="18" fillId="0" borderId="11" xfId="0" applyNumberFormat="1" applyFont="1" applyBorder="1" applyAlignment="1">
      <alignment horizontal="left" vertical="center" shrinkToFit="1"/>
    </xf>
    <xf numFmtId="49" fontId="18" fillId="0" borderId="0" xfId="0" applyNumberFormat="1" applyFont="1" applyAlignment="1">
      <alignment vertical="center" shrinkToFit="1"/>
    </xf>
    <xf numFmtId="0" fontId="19" fillId="0" borderId="0" xfId="0" applyFont="1" applyAlignment="1">
      <alignment vertical="center" shrinkToFit="1"/>
    </xf>
    <xf numFmtId="211" fontId="18" fillId="0" borderId="0" xfId="0" applyNumberFormat="1" applyFont="1" applyAlignment="1">
      <alignment vertical="center" shrinkToFit="1"/>
    </xf>
    <xf numFmtId="10" fontId="18" fillId="0" borderId="0" xfId="3" applyNumberFormat="1" applyFont="1" applyAlignment="1">
      <alignment vertical="center" shrinkToFit="1"/>
    </xf>
    <xf numFmtId="0" fontId="20" fillId="0" borderId="0" xfId="0" applyFont="1" applyAlignment="1">
      <alignment vertical="center" shrinkToFit="1"/>
    </xf>
    <xf numFmtId="0" fontId="20" fillId="0" borderId="0" xfId="0" applyFont="1" applyAlignment="1">
      <alignment vertical="center"/>
    </xf>
    <xf numFmtId="0" fontId="19" fillId="0" borderId="0" xfId="0" applyFont="1" applyAlignment="1">
      <alignment vertical="center"/>
    </xf>
    <xf numFmtId="0" fontId="19" fillId="0" borderId="0" xfId="0" applyFont="1" applyAlignment="1">
      <alignment horizontal="center" vertical="center"/>
    </xf>
    <xf numFmtId="0" fontId="16" fillId="0" borderId="0" xfId="0" applyFont="1" applyAlignment="1">
      <alignment horizontal="center" vertical="center"/>
    </xf>
    <xf numFmtId="0" fontId="19" fillId="0" borderId="0" xfId="0" applyFont="1" applyAlignment="1">
      <alignment horizontal="center" vertical="center" shrinkToFit="1"/>
    </xf>
    <xf numFmtId="210" fontId="18" fillId="0" borderId="9" xfId="0" applyNumberFormat="1" applyFont="1" applyBorder="1" applyAlignment="1">
      <alignment vertical="center" shrinkToFit="1"/>
    </xf>
    <xf numFmtId="210" fontId="18" fillId="0" borderId="7" xfId="0" applyNumberFormat="1" applyFont="1" applyBorder="1" applyAlignment="1">
      <alignment vertical="center" shrinkToFit="1"/>
    </xf>
    <xf numFmtId="209" fontId="18" fillId="0" borderId="0" xfId="0" applyNumberFormat="1" applyFont="1" applyAlignment="1">
      <alignment horizontal="left" vertical="center"/>
    </xf>
    <xf numFmtId="0" fontId="18" fillId="0" borderId="11" xfId="0" applyFont="1" applyBorder="1" applyAlignment="1">
      <alignment horizontal="left" vertical="center" shrinkToFit="1"/>
    </xf>
    <xf numFmtId="49" fontId="18" fillId="0" borderId="0" xfId="0" applyNumberFormat="1" applyFont="1" applyBorder="1" applyAlignment="1">
      <alignment vertical="center" shrinkToFit="1"/>
    </xf>
    <xf numFmtId="0" fontId="18" fillId="0" borderId="0" xfId="0" applyFont="1" applyBorder="1" applyAlignment="1">
      <alignment vertical="center" shrinkToFit="1"/>
    </xf>
    <xf numFmtId="211" fontId="18" fillId="0" borderId="0" xfId="0" applyNumberFormat="1" applyFont="1" applyBorder="1" applyAlignment="1">
      <alignment vertical="center" shrinkToFit="1"/>
    </xf>
    <xf numFmtId="0" fontId="20" fillId="0" borderId="0" xfId="0" applyFont="1" applyAlignment="1">
      <alignment horizontal="center" vertical="center"/>
    </xf>
    <xf numFmtId="0" fontId="20" fillId="0" borderId="0" xfId="0" applyFont="1" applyAlignment="1">
      <alignment horizontal="center" vertical="center" shrinkToFit="1"/>
    </xf>
    <xf numFmtId="209" fontId="18" fillId="0" borderId="0" xfId="0" applyNumberFormat="1" applyFont="1" applyAlignment="1">
      <alignment vertical="center"/>
    </xf>
    <xf numFmtId="212" fontId="18" fillId="0" borderId="7" xfId="0" applyNumberFormat="1" applyFont="1" applyBorder="1" applyAlignment="1">
      <alignment horizontal="center" vertical="center" shrinkToFit="1"/>
    </xf>
    <xf numFmtId="49" fontId="18" fillId="0" borderId="0" xfId="0" applyNumberFormat="1" applyFont="1" applyAlignment="1">
      <alignment horizontal="left" vertical="center" shrinkToFit="1"/>
    </xf>
    <xf numFmtId="14" fontId="18" fillId="0" borderId="7" xfId="0" applyNumberFormat="1" applyFont="1" applyBorder="1" applyAlignment="1">
      <alignment horizontal="right" vertical="center" shrinkToFit="1"/>
    </xf>
    <xf numFmtId="0" fontId="18" fillId="0" borderId="7" xfId="0" applyFont="1" applyBorder="1" applyAlignment="1">
      <alignment horizontal="right" vertical="center" shrinkToFit="1"/>
    </xf>
    <xf numFmtId="43" fontId="18" fillId="0" borderId="7" xfId="1" applyFont="1" applyBorder="1" applyAlignment="1">
      <alignment horizontal="right" vertical="center" shrinkToFit="1"/>
    </xf>
    <xf numFmtId="0" fontId="18" fillId="0" borderId="9" xfId="0" applyFont="1" applyBorder="1" applyAlignment="1">
      <alignment horizontal="right" vertical="center" shrinkToFit="1"/>
    </xf>
    <xf numFmtId="211" fontId="18" fillId="0" borderId="9" xfId="1" applyNumberFormat="1" applyFont="1" applyBorder="1" applyAlignment="1">
      <alignment horizontal="right" vertical="center" shrinkToFit="1"/>
    </xf>
    <xf numFmtId="209" fontId="18" fillId="0" borderId="0" xfId="0" applyNumberFormat="1" applyFont="1" applyAlignment="1">
      <alignment vertical="center" shrinkToFit="1"/>
    </xf>
    <xf numFmtId="0" fontId="19" fillId="0" borderId="7"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12" xfId="0" applyFont="1" applyBorder="1" applyAlignment="1">
      <alignment horizontal="center" vertical="center" shrinkToFit="1"/>
    </xf>
    <xf numFmtId="14" fontId="18" fillId="0" borderId="9" xfId="0" applyNumberFormat="1" applyFont="1" applyBorder="1" applyAlignment="1">
      <alignment horizontal="right" vertical="center" shrinkToFit="1"/>
    </xf>
    <xf numFmtId="43" fontId="18" fillId="0" borderId="9" xfId="1" applyFont="1" applyBorder="1" applyAlignment="1">
      <alignment horizontal="right" vertical="center" shrinkToFit="1"/>
    </xf>
    <xf numFmtId="0" fontId="17" fillId="0" borderId="0" xfId="0" applyFont="1" applyBorder="1" applyAlignment="1">
      <alignment vertical="center"/>
    </xf>
    <xf numFmtId="0" fontId="21" fillId="0" borderId="7" xfId="0" applyFont="1" applyBorder="1" applyAlignment="1">
      <alignment vertical="center" shrinkToFit="1"/>
    </xf>
    <xf numFmtId="0" fontId="21" fillId="0" borderId="0" xfId="0" applyFont="1" applyAlignment="1">
      <alignment vertical="center" shrinkToFit="1"/>
    </xf>
    <xf numFmtId="0" fontId="22" fillId="0" borderId="0" xfId="0" applyFont="1" applyAlignment="1">
      <alignment vertical="center" shrinkToFit="1"/>
    </xf>
    <xf numFmtId="0" fontId="22" fillId="0" borderId="0" xfId="0" applyFont="1" applyAlignment="1">
      <alignment vertical="center"/>
    </xf>
    <xf numFmtId="0" fontId="17" fillId="0" borderId="0" xfId="0" applyFont="1" applyBorder="1" applyAlignment="1">
      <alignment vertical="center" shrinkToFit="1"/>
    </xf>
    <xf numFmtId="0" fontId="23" fillId="0" borderId="7" xfId="0" applyFont="1" applyBorder="1" applyAlignment="1">
      <alignment horizontal="center" vertical="center" shrinkToFit="1"/>
    </xf>
    <xf numFmtId="213" fontId="18" fillId="0" borderId="7" xfId="0" applyNumberFormat="1" applyFont="1" applyBorder="1" applyAlignment="1">
      <alignment horizontal="right" vertical="center" shrinkToFit="1"/>
    </xf>
    <xf numFmtId="43" fontId="18" fillId="0" borderId="9" xfId="0" applyNumberFormat="1" applyFont="1" applyBorder="1" applyAlignment="1">
      <alignment horizontal="right" vertical="center" shrinkToFit="1"/>
    </xf>
    <xf numFmtId="209" fontId="18" fillId="0" borderId="0" xfId="0" applyNumberFormat="1" applyFont="1" applyAlignment="1">
      <alignment horizontal="right" vertical="center"/>
    </xf>
    <xf numFmtId="49" fontId="18" fillId="0" borderId="7" xfId="0" applyNumberFormat="1" applyFont="1" applyBorder="1" applyAlignment="1">
      <alignment horizontal="center" vertical="center" shrinkToFit="1"/>
    </xf>
    <xf numFmtId="210" fontId="18" fillId="0" borderId="12" xfId="0" applyNumberFormat="1" applyFont="1" applyBorder="1" applyAlignment="1">
      <alignment horizontal="right" vertical="center" shrinkToFit="1"/>
    </xf>
    <xf numFmtId="0" fontId="19" fillId="0" borderId="7" xfId="0" applyFont="1" applyBorder="1" applyAlignment="1">
      <alignment vertical="center" shrinkToFit="1"/>
    </xf>
    <xf numFmtId="210" fontId="18" fillId="0" borderId="7" xfId="0" applyNumberFormat="1" applyFont="1" applyFill="1" applyBorder="1" applyAlignment="1">
      <alignment horizontal="right" vertical="center" shrinkToFit="1"/>
    </xf>
    <xf numFmtId="49" fontId="18" fillId="0" borderId="7" xfId="0" applyNumberFormat="1" applyFont="1" applyBorder="1" applyAlignment="1">
      <alignment vertical="center" shrinkToFit="1"/>
    </xf>
    <xf numFmtId="0" fontId="18" fillId="0" borderId="11" xfId="0" applyFont="1" applyBorder="1" applyAlignment="1">
      <alignment vertical="center" shrinkToFit="1"/>
    </xf>
    <xf numFmtId="0" fontId="18" fillId="0" borderId="11" xfId="0" applyFont="1" applyBorder="1" applyAlignment="1">
      <alignment horizontal="right" vertical="center" shrinkToFit="1"/>
    </xf>
    <xf numFmtId="0" fontId="19" fillId="0" borderId="11" xfId="0" applyFont="1" applyBorder="1" applyAlignment="1">
      <alignment vertical="center"/>
    </xf>
    <xf numFmtId="209" fontId="18" fillId="0" borderId="0" xfId="0" applyNumberFormat="1" applyFont="1" applyBorder="1" applyAlignment="1">
      <alignment horizontal="left" vertical="center"/>
    </xf>
    <xf numFmtId="0" fontId="18" fillId="0" borderId="0" xfId="0" applyFont="1" applyAlignment="1">
      <alignment horizontal="left" vertical="center" shrinkToFit="1"/>
    </xf>
    <xf numFmtId="214" fontId="18" fillId="0" borderId="7" xfId="0" applyNumberFormat="1" applyFont="1" applyBorder="1" applyAlignment="1">
      <alignment horizontal="right" vertical="center" shrinkToFit="1"/>
    </xf>
    <xf numFmtId="215" fontId="18" fillId="0" borderId="7" xfId="0" applyNumberFormat="1" applyFont="1" applyBorder="1" applyAlignment="1">
      <alignment horizontal="right" vertical="center" shrinkToFit="1"/>
    </xf>
    <xf numFmtId="0" fontId="18" fillId="0" borderId="11" xfId="0" applyFont="1" applyBorder="1" applyAlignment="1">
      <alignment horizontal="center" vertical="center" shrinkToFit="1"/>
    </xf>
    <xf numFmtId="49" fontId="18" fillId="0" borderId="0" xfId="0" applyNumberFormat="1" applyFont="1" applyBorder="1" applyAlignment="1">
      <alignment horizontal="right" vertical="center"/>
    </xf>
    <xf numFmtId="49" fontId="18" fillId="0" borderId="10" xfId="0" applyNumberFormat="1" applyFont="1" applyBorder="1" applyAlignment="1">
      <alignment horizontal="center" vertical="center" shrinkToFit="1"/>
    </xf>
    <xf numFmtId="0" fontId="18" fillId="0" borderId="9" xfId="0" applyFont="1" applyBorder="1" applyAlignment="1">
      <alignment vertical="center" shrinkToFit="1"/>
    </xf>
    <xf numFmtId="0" fontId="19" fillId="0" borderId="9" xfId="0" applyFont="1" applyFill="1" applyBorder="1" applyAlignment="1">
      <alignment vertical="center" shrinkToFit="1"/>
    </xf>
    <xf numFmtId="0" fontId="19" fillId="0" borderId="9" xfId="0" applyFont="1" applyBorder="1" applyAlignment="1">
      <alignment vertical="center" shrinkToFit="1"/>
    </xf>
    <xf numFmtId="210" fontId="18" fillId="0" borderId="9" xfId="0" applyNumberFormat="1" applyFont="1" applyFill="1" applyBorder="1" applyAlignment="1">
      <alignment horizontal="right" vertical="center" shrinkToFit="1"/>
    </xf>
    <xf numFmtId="49" fontId="18" fillId="0" borderId="9" xfId="0" applyNumberFormat="1" applyFont="1" applyBorder="1" applyAlignment="1">
      <alignment vertical="center" shrinkToFit="1"/>
    </xf>
    <xf numFmtId="49" fontId="18" fillId="0" borderId="9" xfId="0" applyNumberFormat="1" applyFont="1" applyBorder="1" applyAlignment="1">
      <alignment horizontal="center" vertical="center" shrinkToFit="1"/>
    </xf>
    <xf numFmtId="0" fontId="19" fillId="0" borderId="0" xfId="0" applyFont="1" applyAlignment="1">
      <alignment horizontal="right" vertical="center"/>
    </xf>
    <xf numFmtId="0" fontId="19" fillId="0" borderId="0" xfId="0" applyFont="1" applyAlignment="1">
      <alignment horizontal="center" vertical="center" wrapText="1"/>
    </xf>
    <xf numFmtId="215" fontId="18" fillId="0" borderId="7" xfId="0" applyNumberFormat="1" applyFont="1" applyBorder="1" applyAlignment="1">
      <alignment horizontal="center" vertical="center" shrinkToFit="1"/>
    </xf>
    <xf numFmtId="0" fontId="24" fillId="0" borderId="0" xfId="0" applyFont="1" applyAlignment="1">
      <alignment horizontal="center" vertical="center" wrapText="1"/>
    </xf>
    <xf numFmtId="210" fontId="18" fillId="0" borderId="7" xfId="0" applyNumberFormat="1" applyFont="1" applyBorder="1" applyAlignment="1">
      <alignment horizontal="center" vertical="center" shrinkToFit="1"/>
    </xf>
    <xf numFmtId="215" fontId="18" fillId="6" borderId="7" xfId="93" applyNumberFormat="1" applyFont="1" applyFill="1" applyBorder="1" applyAlignment="1">
      <alignment vertical="center" shrinkToFit="1"/>
    </xf>
    <xf numFmtId="49" fontId="2" fillId="0" borderId="7" xfId="168" applyNumberFormat="1" applyFont="1" applyBorder="1" applyAlignment="1">
      <alignment horizontal="left" vertical="center" wrapText="1"/>
    </xf>
    <xf numFmtId="215" fontId="18" fillId="6" borderId="7" xfId="93" applyNumberFormat="1" applyFont="1" applyFill="1" applyBorder="1" applyAlignment="1">
      <alignment horizontal="right" vertical="center" shrinkToFit="1"/>
    </xf>
    <xf numFmtId="0" fontId="18" fillId="0" borderId="13" xfId="0" applyFont="1" applyBorder="1" applyAlignment="1">
      <alignment horizontal="center" vertical="center" shrinkToFit="1"/>
    </xf>
    <xf numFmtId="49" fontId="2" fillId="0" borderId="9" xfId="168" applyNumberFormat="1" applyFont="1" applyBorder="1" applyAlignment="1">
      <alignment horizontal="left" vertical="center" wrapText="1"/>
    </xf>
    <xf numFmtId="0" fontId="25" fillId="0" borderId="0" xfId="0" applyFont="1"/>
    <xf numFmtId="0" fontId="18" fillId="0" borderId="0" xfId="0" applyFont="1"/>
    <xf numFmtId="0" fontId="18" fillId="0" borderId="7" xfId="0" applyFont="1" applyBorder="1" applyAlignment="1">
      <alignment horizontal="center" vertical="center" wrapText="1"/>
    </xf>
    <xf numFmtId="0" fontId="18" fillId="0" borderId="7" xfId="0" applyFont="1" applyBorder="1" applyAlignment="1">
      <alignment horizontal="left" vertical="center" wrapText="1"/>
    </xf>
    <xf numFmtId="215" fontId="18" fillId="0" borderId="7" xfId="0" applyNumberFormat="1" applyFont="1" applyBorder="1" applyAlignment="1">
      <alignment horizontal="center" vertical="center" wrapText="1"/>
    </xf>
    <xf numFmtId="215" fontId="18" fillId="0" borderId="9" xfId="0" applyNumberFormat="1" applyFont="1" applyBorder="1" applyAlignment="1">
      <alignment horizontal="center" vertical="center" wrapText="1"/>
    </xf>
    <xf numFmtId="0" fontId="18" fillId="0" borderId="0" xfId="0" applyFont="1" applyAlignment="1">
      <alignment shrinkToFit="1"/>
    </xf>
    <xf numFmtId="0" fontId="25" fillId="0" borderId="0" xfId="0" applyFont="1" applyAlignment="1">
      <alignment shrinkToFit="1"/>
    </xf>
    <xf numFmtId="0" fontId="0" fillId="0" borderId="0" xfId="0" applyAlignment="1">
      <alignment shrinkToFit="1"/>
    </xf>
    <xf numFmtId="0" fontId="19" fillId="0" borderId="0" xfId="0" applyNumberFormat="1" applyFont="1" applyAlignment="1">
      <alignment horizontal="center" vertical="center"/>
    </xf>
    <xf numFmtId="0" fontId="19" fillId="0" borderId="0" xfId="0" applyNumberFormat="1" applyFont="1" applyAlignment="1">
      <alignment horizontal="right" vertical="center"/>
    </xf>
    <xf numFmtId="0" fontId="18" fillId="0" borderId="8" xfId="0" applyFont="1" applyBorder="1" applyAlignment="1">
      <alignment horizontal="right" vertical="center"/>
    </xf>
    <xf numFmtId="0" fontId="19" fillId="0" borderId="8" xfId="0" applyFont="1" applyBorder="1" applyAlignment="1">
      <alignment horizontal="right" vertical="center"/>
    </xf>
    <xf numFmtId="0" fontId="18" fillId="0" borderId="7" xfId="0" applyFont="1" applyFill="1" applyBorder="1" applyAlignment="1">
      <alignment horizontal="center" vertical="center" wrapText="1"/>
    </xf>
    <xf numFmtId="0" fontId="18" fillId="0" borderId="9" xfId="0" applyFont="1" applyBorder="1" applyAlignment="1">
      <alignment horizontal="center" vertical="center" wrapText="1"/>
    </xf>
    <xf numFmtId="0" fontId="19" fillId="0" borderId="7" xfId="0" applyFont="1" applyBorder="1" applyAlignment="1">
      <alignment horizontal="center" vertical="center" wrapText="1"/>
    </xf>
    <xf numFmtId="0" fontId="18" fillId="0" borderId="7" xfId="0" applyFont="1" applyFill="1" applyBorder="1" applyAlignment="1">
      <alignment horizontal="left" vertical="center" shrinkToFit="1"/>
    </xf>
    <xf numFmtId="43" fontId="18" fillId="0" borderId="7" xfId="0" applyNumberFormat="1" applyFont="1" applyBorder="1" applyAlignment="1">
      <alignment horizontal="right" vertical="center" shrinkToFit="1"/>
    </xf>
    <xf numFmtId="0" fontId="26" fillId="0" borderId="11" xfId="0" applyFont="1" applyBorder="1" applyAlignment="1">
      <alignment horizontal="left" vertical="center" shrinkToFit="1"/>
    </xf>
    <xf numFmtId="49" fontId="18" fillId="0" borderId="9" xfId="0" applyNumberFormat="1" applyFont="1" applyBorder="1" applyAlignment="1">
      <alignment horizontal="left" vertical="center" shrinkToFit="1"/>
    </xf>
    <xf numFmtId="0" fontId="19" fillId="0" borderId="7" xfId="0" applyFont="1" applyFill="1" applyBorder="1" applyAlignment="1">
      <alignment horizontal="center" vertical="center" shrinkToFit="1"/>
    </xf>
    <xf numFmtId="0" fontId="18" fillId="0" borderId="5" xfId="0" applyFont="1" applyBorder="1" applyAlignment="1">
      <alignment horizontal="center" vertical="center" shrinkToFit="1"/>
    </xf>
    <xf numFmtId="0" fontId="18" fillId="0" borderId="9" xfId="160" applyFont="1" applyBorder="1" applyAlignment="1">
      <alignment horizontal="center" vertical="center" shrinkToFit="1"/>
    </xf>
    <xf numFmtId="0" fontId="18" fillId="0" borderId="7" xfId="160" applyFont="1" applyBorder="1" applyAlignment="1">
      <alignment horizontal="center" vertical="center" shrinkToFit="1"/>
    </xf>
    <xf numFmtId="0" fontId="18" fillId="0" borderId="12" xfId="0" applyFont="1" applyBorder="1" applyAlignment="1">
      <alignment horizontal="center" vertical="center" shrinkToFit="1"/>
    </xf>
    <xf numFmtId="17" fontId="18" fillId="0" borderId="7" xfId="0" applyNumberFormat="1" applyFont="1" applyBorder="1" applyAlignment="1">
      <alignment horizontal="left" vertical="center" shrinkToFit="1"/>
    </xf>
    <xf numFmtId="0" fontId="18" fillId="0" borderId="7" xfId="0" applyFont="1" applyFill="1" applyBorder="1" applyAlignment="1">
      <alignment horizontal="center" vertical="center" shrinkToFit="1"/>
    </xf>
    <xf numFmtId="43" fontId="18" fillId="0" borderId="7" xfId="0" applyNumberFormat="1" applyFont="1" applyBorder="1" applyAlignment="1">
      <alignment horizontal="center" vertical="center" shrinkToFit="1"/>
    </xf>
    <xf numFmtId="0" fontId="19" fillId="0" borderId="7" xfId="0" applyFont="1" applyBorder="1" applyAlignment="1">
      <alignment horizontal="center" vertical="center"/>
    </xf>
    <xf numFmtId="0" fontId="19" fillId="0" borderId="7" xfId="0" applyFont="1" applyBorder="1" applyAlignment="1">
      <alignment vertical="center"/>
    </xf>
    <xf numFmtId="49" fontId="18" fillId="0" borderId="13" xfId="0" applyNumberFormat="1" applyFont="1" applyBorder="1" applyAlignment="1">
      <alignment horizontal="center" vertical="center" shrinkToFit="1"/>
    </xf>
    <xf numFmtId="0" fontId="18" fillId="0" borderId="7" xfId="133" applyFont="1" applyFill="1" applyBorder="1" applyAlignment="1">
      <alignment horizontal="center" vertical="center" shrinkToFit="1"/>
    </xf>
    <xf numFmtId="0" fontId="18" fillId="0" borderId="12" xfId="0" applyFont="1" applyFill="1" applyBorder="1" applyAlignment="1">
      <alignment vertical="center" shrinkToFit="1"/>
    </xf>
    <xf numFmtId="0" fontId="18" fillId="0" borderId="12" xfId="133" applyFont="1" applyFill="1" applyBorder="1" applyAlignment="1">
      <alignment vertical="center" shrinkToFit="1"/>
    </xf>
    <xf numFmtId="49" fontId="18" fillId="0" borderId="7" xfId="0" applyNumberFormat="1" applyFont="1" applyBorder="1" applyAlignment="1">
      <alignment horizontal="left" vertical="center" shrinkToFit="1"/>
    </xf>
    <xf numFmtId="0" fontId="27" fillId="0" borderId="7" xfId="6" applyFont="1" applyBorder="1" applyAlignment="1" applyProtection="1">
      <alignment vertical="center" shrinkToFit="1"/>
    </xf>
    <xf numFmtId="0" fontId="23" fillId="0" borderId="7" xfId="6" applyFont="1" applyBorder="1" applyAlignment="1" applyProtection="1">
      <alignment vertical="center" shrinkToFit="1"/>
    </xf>
    <xf numFmtId="0" fontId="23" fillId="0" borderId="7" xfId="0" applyFont="1" applyBorder="1" applyAlignment="1">
      <alignment vertical="center" shrinkToFit="1"/>
    </xf>
    <xf numFmtId="49" fontId="19" fillId="0" borderId="10" xfId="0" applyNumberFormat="1" applyFont="1" applyBorder="1" applyAlignment="1">
      <alignment horizontal="center" vertical="center" shrinkToFit="1"/>
    </xf>
    <xf numFmtId="0" fontId="19" fillId="0" borderId="0" xfId="0" applyFont="1" applyAlignment="1">
      <alignment horizontal="right" vertical="center" shrinkToFit="1"/>
    </xf>
    <xf numFmtId="210" fontId="18" fillId="0" borderId="0" xfId="0" applyNumberFormat="1" applyFont="1" applyAlignment="1">
      <alignment vertical="center" shrinkToFit="1"/>
    </xf>
    <xf numFmtId="0" fontId="18" fillId="0" borderId="7" xfId="0" applyFont="1" applyBorder="1" applyAlignment="1">
      <alignment horizontal="center" vertical="center" wrapText="1" shrinkToFit="1"/>
    </xf>
    <xf numFmtId="0" fontId="25" fillId="0" borderId="0" xfId="0" applyFont="1" applyFill="1" applyBorder="1" applyAlignment="1">
      <alignment horizontal="left" vertical="center" shrinkToFit="1"/>
    </xf>
    <xf numFmtId="0" fontId="28" fillId="0" borderId="7" xfId="0" applyFont="1" applyFill="1" applyBorder="1" applyAlignment="1">
      <alignment horizontal="left" vertical="center" shrinkToFit="1"/>
    </xf>
    <xf numFmtId="0" fontId="25" fillId="0" borderId="7" xfId="0" applyFont="1" applyFill="1" applyBorder="1" applyAlignment="1">
      <alignment horizontal="left" vertical="center" shrinkToFit="1"/>
    </xf>
    <xf numFmtId="0" fontId="28" fillId="0" borderId="0" xfId="0" applyFont="1" applyFill="1" applyBorder="1" applyAlignment="1">
      <alignment horizontal="center" vertical="center" shrinkToFit="1"/>
    </xf>
    <xf numFmtId="0" fontId="0" fillId="0" borderId="7" xfId="0" applyBorder="1" applyAlignment="1">
      <alignment horizontal="center"/>
    </xf>
    <xf numFmtId="0" fontId="29" fillId="0" borderId="14" xfId="0" applyFont="1" applyFill="1" applyBorder="1" applyAlignment="1" applyProtection="1">
      <alignment horizontal="left" vertical="center" shrinkToFit="1"/>
      <protection locked="0"/>
    </xf>
    <xf numFmtId="0" fontId="30" fillId="0" borderId="15" xfId="0" applyFont="1" applyFill="1" applyBorder="1" applyAlignment="1" applyProtection="1">
      <alignment horizontal="center" vertical="center" shrinkToFit="1"/>
      <protection locked="0"/>
    </xf>
    <xf numFmtId="0" fontId="29" fillId="0" borderId="15" xfId="0" applyFont="1" applyFill="1" applyBorder="1" applyAlignment="1" applyProtection="1">
      <alignment horizontal="center" vertical="center" shrinkToFit="1"/>
      <protection locked="0"/>
    </xf>
    <xf numFmtId="0" fontId="28" fillId="0" borderId="7" xfId="150" applyFont="1" applyFill="1" applyBorder="1" applyAlignment="1">
      <alignment horizontal="left" vertical="center" shrinkToFit="1"/>
    </xf>
    <xf numFmtId="0" fontId="28" fillId="0" borderId="7" xfId="204" applyFont="1" applyFill="1" applyBorder="1" applyAlignment="1">
      <alignment horizontal="center" vertical="center" shrinkToFit="1"/>
    </xf>
    <xf numFmtId="0" fontId="30" fillId="0" borderId="14" xfId="0" applyFont="1" applyFill="1" applyBorder="1" applyAlignment="1" applyProtection="1">
      <alignment horizontal="left" vertical="center" shrinkToFit="1"/>
      <protection locked="0"/>
    </xf>
    <xf numFmtId="0" fontId="28" fillId="0" borderId="0" xfId="0" applyFont="1" applyFill="1" applyAlignment="1">
      <alignment horizontal="left" vertical="center" shrinkToFit="1"/>
    </xf>
    <xf numFmtId="0" fontId="25" fillId="0" borderId="0" xfId="0" applyFont="1" applyFill="1" applyAlignment="1">
      <alignment horizontal="left" vertical="center" shrinkToFit="1"/>
    </xf>
    <xf numFmtId="216" fontId="28" fillId="0" borderId="9" xfId="204" applyNumberFormat="1" applyFont="1" applyFill="1" applyBorder="1" applyAlignment="1">
      <alignment horizontal="left" vertical="center" shrinkToFit="1"/>
    </xf>
    <xf numFmtId="0" fontId="28" fillId="0" borderId="7" xfId="204" applyFont="1" applyFill="1" applyBorder="1" applyAlignment="1">
      <alignment horizontal="left" vertical="center" shrinkToFit="1"/>
    </xf>
    <xf numFmtId="0" fontId="25" fillId="0" borderId="7" xfId="204" applyFont="1" applyFill="1" applyBorder="1" applyAlignment="1">
      <alignment horizontal="center" vertical="center" shrinkToFit="1"/>
    </xf>
    <xf numFmtId="0" fontId="28" fillId="0" borderId="10" xfId="204"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8" fillId="0" borderId="10" xfId="0" applyFont="1" applyFill="1" applyBorder="1" applyAlignment="1">
      <alignment horizontal="center" vertical="center" shrinkToFit="1"/>
    </xf>
    <xf numFmtId="0" fontId="25" fillId="0" borderId="7" xfId="0" applyFont="1" applyFill="1" applyBorder="1" applyAlignment="1">
      <alignment horizontal="left" vertical="center"/>
    </xf>
    <xf numFmtId="0" fontId="28" fillId="0" borderId="7" xfId="0" applyFont="1" applyFill="1" applyBorder="1" applyAlignment="1">
      <alignment horizontal="left" vertical="center"/>
    </xf>
    <xf numFmtId="0" fontId="28" fillId="0" borderId="7" xfId="0" applyFont="1" applyFill="1" applyBorder="1" applyAlignment="1">
      <alignment horizontal="center" vertical="center"/>
    </xf>
    <xf numFmtId="0" fontId="28" fillId="0" borderId="10" xfId="0" applyFont="1" applyFill="1" applyBorder="1" applyAlignment="1">
      <alignment horizontal="center" vertical="center"/>
    </xf>
    <xf numFmtId="0" fontId="25" fillId="0" borderId="0" xfId="0" applyFont="1" applyAlignment="1">
      <alignment vertical="center"/>
    </xf>
    <xf numFmtId="0" fontId="25" fillId="0" borderId="0" xfId="0" applyFont="1" applyAlignment="1">
      <alignment horizontal="center" vertical="center"/>
    </xf>
    <xf numFmtId="0" fontId="25" fillId="0" borderId="0" xfId="0" applyNumberFormat="1" applyFont="1" applyAlignment="1">
      <alignment horizontal="center" vertical="center"/>
    </xf>
    <xf numFmtId="209" fontId="25" fillId="0" borderId="0" xfId="0" applyNumberFormat="1" applyFont="1" applyAlignment="1">
      <alignment horizontal="right" vertical="center"/>
    </xf>
    <xf numFmtId="0" fontId="18" fillId="0" borderId="0" xfId="0" applyFont="1" applyAlignment="1">
      <alignment horizontal="center" vertical="center"/>
    </xf>
    <xf numFmtId="0" fontId="25" fillId="0" borderId="8" xfId="0" applyFont="1" applyBorder="1" applyAlignment="1">
      <alignment horizontal="right" vertical="center"/>
    </xf>
    <xf numFmtId="216" fontId="28" fillId="0" borderId="7" xfId="160" applyNumberFormat="1" applyFont="1" applyFill="1" applyBorder="1" applyAlignment="1">
      <alignment horizontal="center" vertical="center" wrapText="1"/>
    </xf>
    <xf numFmtId="0" fontId="25" fillId="0" borderId="7" xfId="0" applyFont="1" applyBorder="1" applyAlignment="1">
      <alignment horizontal="center" vertical="center" wrapText="1"/>
    </xf>
    <xf numFmtId="216" fontId="28" fillId="0" borderId="9" xfId="0" applyNumberFormat="1" applyFont="1" applyFill="1" applyBorder="1" applyAlignment="1">
      <alignment horizontal="center" vertical="center"/>
    </xf>
    <xf numFmtId="216" fontId="28" fillId="0" borderId="7" xfId="0" applyNumberFormat="1" applyFont="1" applyFill="1" applyBorder="1" applyAlignment="1">
      <alignment horizontal="center" vertical="center"/>
    </xf>
    <xf numFmtId="0" fontId="25" fillId="0" borderId="7" xfId="0" applyFont="1" applyBorder="1" applyAlignment="1">
      <alignment horizontal="center" vertical="center"/>
    </xf>
    <xf numFmtId="0" fontId="28" fillId="0" borderId="7" xfId="0" applyFont="1" applyFill="1" applyBorder="1" applyAlignment="1">
      <alignment horizontal="center" vertical="center" shrinkToFit="1"/>
    </xf>
    <xf numFmtId="217" fontId="28" fillId="0" borderId="7" xfId="0" applyNumberFormat="1" applyFont="1" applyFill="1" applyBorder="1" applyAlignment="1">
      <alignment horizontal="center" vertical="center"/>
    </xf>
    <xf numFmtId="216" fontId="28" fillId="0" borderId="7" xfId="0" applyNumberFormat="1" applyFont="1" applyFill="1" applyBorder="1" applyAlignment="1">
      <alignment horizontal="right" vertical="center"/>
    </xf>
    <xf numFmtId="0" fontId="25" fillId="0" borderId="7" xfId="0" applyFont="1" applyBorder="1" applyAlignment="1">
      <alignment horizontal="left" vertical="center"/>
    </xf>
    <xf numFmtId="218" fontId="18" fillId="0" borderId="7" xfId="0" applyNumberFormat="1" applyFont="1" applyBorder="1" applyAlignment="1">
      <alignment horizontal="center" vertical="center" shrinkToFit="1"/>
    </xf>
    <xf numFmtId="0" fontId="25" fillId="0" borderId="7" xfId="0" applyFont="1" applyBorder="1" applyAlignment="1">
      <alignment vertical="center"/>
    </xf>
    <xf numFmtId="49" fontId="18" fillId="0" borderId="11" xfId="0" applyNumberFormat="1" applyFont="1" applyBorder="1" applyAlignment="1">
      <alignment horizontal="center" vertical="center" shrinkToFit="1"/>
    </xf>
    <xf numFmtId="209" fontId="31" fillId="0" borderId="0" xfId="0" applyNumberFormat="1" applyFont="1" applyAlignment="1">
      <alignment horizontal="center" vertical="center" wrapText="1"/>
    </xf>
    <xf numFmtId="209" fontId="18" fillId="0" borderId="0" xfId="0" applyNumberFormat="1" applyFont="1" applyAlignment="1">
      <alignment horizontal="center" vertical="center" wrapText="1"/>
    </xf>
    <xf numFmtId="0" fontId="18" fillId="0" borderId="9" xfId="0" applyFont="1" applyFill="1" applyBorder="1" applyAlignment="1">
      <alignment horizontal="center" vertical="center"/>
    </xf>
    <xf numFmtId="0" fontId="19" fillId="0" borderId="7" xfId="0" applyFont="1" applyBorder="1" applyAlignment="1">
      <alignment horizontal="left" vertical="center" wrapText="1" shrinkToFit="1"/>
    </xf>
    <xf numFmtId="0" fontId="18" fillId="0" borderId="7" xfId="0" applyNumberFormat="1" applyFont="1" applyBorder="1" applyAlignment="1">
      <alignment horizontal="center" vertical="center" shrinkToFit="1"/>
    </xf>
    <xf numFmtId="216" fontId="18" fillId="0" borderId="9" xfId="204" applyNumberFormat="1" applyFont="1" applyFill="1" applyBorder="1" applyAlignment="1">
      <alignment horizontal="center" vertical="center" shrinkToFit="1"/>
    </xf>
    <xf numFmtId="0" fontId="19" fillId="0" borderId="7" xfId="0" applyFont="1" applyFill="1" applyBorder="1" applyAlignment="1">
      <alignment horizontal="left" vertical="center" shrinkToFit="1"/>
    </xf>
    <xf numFmtId="0" fontId="19" fillId="0" borderId="7" xfId="0" applyFont="1" applyFill="1" applyBorder="1" applyAlignment="1">
      <alignment horizontal="left" vertical="center" wrapText="1" shrinkToFit="1"/>
    </xf>
    <xf numFmtId="0" fontId="18" fillId="0" borderId="7" xfId="0" applyFont="1" applyFill="1" applyBorder="1" applyAlignment="1">
      <alignment horizontal="center" vertical="center"/>
    </xf>
    <xf numFmtId="216" fontId="18" fillId="0" borderId="7" xfId="204" applyNumberFormat="1" applyFont="1" applyFill="1" applyBorder="1" applyAlignment="1">
      <alignment horizontal="center" vertical="center" shrinkToFit="1"/>
    </xf>
    <xf numFmtId="0" fontId="19" fillId="0" borderId="7" xfId="0" applyFont="1" applyBorder="1" applyAlignment="1">
      <alignment horizontal="left" vertical="center" shrinkToFit="1"/>
    </xf>
    <xf numFmtId="43" fontId="19" fillId="0" borderId="7" xfId="0" applyNumberFormat="1" applyFont="1" applyBorder="1" applyAlignment="1">
      <alignment horizontal="center" vertical="center" shrinkToFit="1"/>
    </xf>
    <xf numFmtId="0" fontId="18" fillId="0" borderId="10" xfId="0" applyNumberFormat="1" applyFont="1" applyBorder="1" applyAlignment="1">
      <alignment horizontal="center" vertical="center" shrinkToFit="1"/>
    </xf>
    <xf numFmtId="0" fontId="17" fillId="0" borderId="0" xfId="0" applyNumberFormat="1" applyFont="1" applyAlignment="1">
      <alignment horizontal="center" vertical="center"/>
    </xf>
    <xf numFmtId="209" fontId="20" fillId="0" borderId="0" xfId="0" applyNumberFormat="1" applyFont="1" applyAlignment="1">
      <alignment horizontal="right" vertical="center"/>
    </xf>
    <xf numFmtId="0" fontId="2" fillId="0" borderId="0" xfId="0" applyFont="1" applyAlignment="1">
      <alignment horizontal="right" vertical="center"/>
    </xf>
    <xf numFmtId="0" fontId="2" fillId="0" borderId="7" xfId="0" applyFont="1" applyBorder="1" applyAlignment="1">
      <alignment horizontal="center" vertical="center" shrinkToFit="1"/>
    </xf>
    <xf numFmtId="0" fontId="2" fillId="0" borderId="7" xfId="0" applyFont="1" applyBorder="1" applyAlignment="1">
      <alignment horizontal="center" vertical="center" wrapText="1"/>
    </xf>
    <xf numFmtId="0" fontId="17" fillId="0" borderId="7" xfId="0" applyFont="1" applyBorder="1" applyAlignment="1">
      <alignment horizontal="center" vertical="center" shrinkToFit="1"/>
    </xf>
    <xf numFmtId="0" fontId="17" fillId="0" borderId="7" xfId="0" applyFont="1" applyBorder="1" applyAlignment="1">
      <alignment horizontal="center" vertical="center"/>
    </xf>
    <xf numFmtId="0" fontId="17" fillId="0" borderId="7" xfId="0" applyFont="1" applyBorder="1" applyAlignment="1">
      <alignment vertical="center"/>
    </xf>
    <xf numFmtId="43" fontId="17" fillId="0" borderId="7" xfId="0" applyNumberFormat="1" applyFont="1" applyBorder="1" applyAlignment="1">
      <alignment horizontal="right" vertical="center"/>
    </xf>
    <xf numFmtId="0" fontId="17" fillId="0" borderId="0" xfId="0" applyFont="1" applyBorder="1" applyAlignment="1">
      <alignment horizontal="left" vertical="center"/>
    </xf>
    <xf numFmtId="0" fontId="20" fillId="0" borderId="0" xfId="0" applyNumberFormat="1" applyFont="1" applyAlignment="1">
      <alignment horizontal="center" vertical="center"/>
    </xf>
    <xf numFmtId="0" fontId="17" fillId="0" borderId="0" xfId="0" applyFont="1" applyAlignment="1">
      <alignment horizontal="center" vertical="center" wrapText="1"/>
    </xf>
    <xf numFmtId="209" fontId="19" fillId="0" borderId="0" xfId="0" applyNumberFormat="1" applyFont="1" applyAlignment="1">
      <alignment horizontal="right" vertical="center"/>
    </xf>
    <xf numFmtId="0" fontId="18" fillId="0" borderId="5" xfId="0" applyFont="1" applyBorder="1" applyAlignment="1">
      <alignment horizontal="center" vertical="center" wrapText="1"/>
    </xf>
    <xf numFmtId="0" fontId="19" fillId="0" borderId="5" xfId="0" applyFont="1" applyBorder="1" applyAlignment="1">
      <alignment horizontal="center" vertical="center" wrapText="1"/>
    </xf>
    <xf numFmtId="0" fontId="18" fillId="0" borderId="12" xfId="0" applyFont="1" applyBorder="1" applyAlignment="1">
      <alignment horizontal="center" vertical="center" wrapText="1"/>
    </xf>
    <xf numFmtId="0" fontId="20" fillId="0" borderId="12" xfId="0" applyFont="1" applyBorder="1" applyAlignment="1">
      <alignment horizontal="center" vertical="center" wrapText="1"/>
    </xf>
    <xf numFmtId="0" fontId="7" fillId="0" borderId="7" xfId="0" applyNumberFormat="1" applyFont="1" applyFill="1" applyBorder="1" applyAlignment="1" applyProtection="1">
      <alignment horizontal="center" vertical="center"/>
    </xf>
    <xf numFmtId="0" fontId="32" fillId="0" borderId="7" xfId="0" applyFont="1" applyBorder="1" applyAlignment="1">
      <alignment horizontal="center" vertical="center" shrinkToFit="1"/>
    </xf>
    <xf numFmtId="210" fontId="19" fillId="0" borderId="7" xfId="0" applyNumberFormat="1" applyFont="1" applyBorder="1" applyAlignment="1">
      <alignment horizontal="right" vertical="center"/>
    </xf>
    <xf numFmtId="0" fontId="19" fillId="0" borderId="7" xfId="0" applyFont="1" applyBorder="1" applyAlignment="1">
      <alignment horizontal="left" vertical="center"/>
    </xf>
    <xf numFmtId="209" fontId="17" fillId="0" borderId="0" xfId="0" applyNumberFormat="1" applyFont="1" applyAlignment="1">
      <alignment horizontal="center" vertical="center"/>
    </xf>
    <xf numFmtId="209" fontId="17" fillId="0" borderId="0" xfId="0" applyNumberFormat="1" applyFont="1" applyAlignment="1">
      <alignment horizontal="right" vertical="center"/>
    </xf>
    <xf numFmtId="0" fontId="25" fillId="0" borderId="0" xfId="0" applyFont="1" applyAlignment="1">
      <alignment horizontal="right" vertical="center"/>
    </xf>
    <xf numFmtId="0" fontId="19" fillId="0" borderId="7" xfId="0" applyFont="1" applyBorder="1" applyAlignment="1">
      <alignment horizontal="center" vertical="center" wrapText="1" shrinkToFit="1"/>
    </xf>
    <xf numFmtId="0" fontId="18" fillId="0" borderId="5" xfId="0" applyFont="1" applyFill="1" applyBorder="1" applyAlignment="1">
      <alignment horizontal="center" vertical="center" wrapText="1" shrinkToFit="1"/>
    </xf>
    <xf numFmtId="0" fontId="18" fillId="0" borderId="5" xfId="133" applyFont="1" applyFill="1" applyBorder="1" applyAlignment="1">
      <alignment horizontal="center" vertical="center" wrapText="1" shrinkToFit="1"/>
    </xf>
    <xf numFmtId="0" fontId="18" fillId="0" borderId="12" xfId="0" applyFont="1" applyFill="1" applyBorder="1" applyAlignment="1">
      <alignment horizontal="center" vertical="center" wrapText="1" shrinkToFit="1"/>
    </xf>
    <xf numFmtId="0" fontId="18" fillId="0" borderId="12" xfId="133" applyFont="1" applyFill="1" applyBorder="1" applyAlignment="1">
      <alignment horizontal="center" vertical="center" wrapText="1" shrinkToFit="1"/>
    </xf>
    <xf numFmtId="0" fontId="20" fillId="0" borderId="7" xfId="0" applyFont="1" applyBorder="1" applyAlignment="1">
      <alignment horizontal="center" vertical="center" shrinkToFit="1"/>
    </xf>
    <xf numFmtId="0" fontId="20" fillId="0" borderId="7" xfId="0" applyFont="1" applyBorder="1" applyAlignment="1">
      <alignment horizontal="center" vertical="center"/>
    </xf>
    <xf numFmtId="49" fontId="18" fillId="0" borderId="7" xfId="0" applyNumberFormat="1" applyFont="1" applyBorder="1" applyAlignment="1">
      <alignment horizontal="center" vertical="center" wrapText="1" shrinkToFit="1"/>
    </xf>
    <xf numFmtId="217" fontId="18" fillId="0" borderId="7" xfId="0" applyNumberFormat="1" applyFont="1" applyBorder="1" applyAlignment="1">
      <alignment horizontal="center" vertical="center" shrinkToFit="1"/>
    </xf>
    <xf numFmtId="215" fontId="18" fillId="0" borderId="7" xfId="0" applyNumberFormat="1" applyFont="1" applyBorder="1" applyAlignment="1">
      <alignment vertical="center" shrinkToFit="1"/>
    </xf>
    <xf numFmtId="43" fontId="18" fillId="0" borderId="7" xfId="3" applyNumberFormat="1" applyFont="1" applyBorder="1" applyAlignment="1">
      <alignment vertical="center" shrinkToFit="1"/>
    </xf>
    <xf numFmtId="0" fontId="17" fillId="0" borderId="7" xfId="0" applyFont="1" applyFill="1" applyBorder="1" applyAlignment="1">
      <alignment horizontal="center" vertical="center"/>
    </xf>
    <xf numFmtId="0" fontId="32" fillId="0" borderId="7" xfId="0" applyFont="1" applyBorder="1" applyAlignment="1">
      <alignment horizontal="left" vertical="center" shrinkToFit="1"/>
    </xf>
    <xf numFmtId="0" fontId="17" fillId="0" borderId="7" xfId="0" applyFont="1" applyBorder="1" applyAlignment="1">
      <alignment horizontal="left" vertical="center"/>
    </xf>
    <xf numFmtId="0" fontId="23" fillId="0" borderId="9" xfId="6" applyFont="1" applyBorder="1" applyAlignment="1" applyProtection="1">
      <alignment vertical="center" shrinkToFit="1"/>
    </xf>
    <xf numFmtId="0" fontId="23" fillId="0" borderId="9" xfId="0" applyFont="1" applyBorder="1" applyAlignment="1">
      <alignment vertical="center" shrinkToFit="1"/>
    </xf>
    <xf numFmtId="0" fontId="18" fillId="0" borderId="9" xfId="0" applyFont="1" applyBorder="1" applyAlignment="1" applyProtection="1">
      <alignment vertical="center" shrinkToFit="1"/>
    </xf>
    <xf numFmtId="0" fontId="27" fillId="0" borderId="9" xfId="6" applyFont="1" applyBorder="1" applyAlignment="1" applyProtection="1">
      <alignment vertical="center" shrinkToFit="1"/>
    </xf>
    <xf numFmtId="0" fontId="23" fillId="0" borderId="10" xfId="6" applyFont="1" applyBorder="1" applyAlignment="1" applyProtection="1">
      <alignment horizontal="center" vertical="center" shrinkToFit="1"/>
    </xf>
    <xf numFmtId="0" fontId="23" fillId="0" borderId="9" xfId="6" applyFont="1" applyBorder="1" applyAlignment="1" applyProtection="1">
      <alignment horizontal="center" vertical="center" shrinkToFit="1"/>
    </xf>
    <xf numFmtId="0" fontId="23" fillId="0" borderId="10" xfId="0" applyFont="1" applyBorder="1" applyAlignment="1">
      <alignment horizontal="center" vertical="center" shrinkToFit="1"/>
    </xf>
    <xf numFmtId="0" fontId="23" fillId="0" borderId="9" xfId="0" applyFont="1" applyBorder="1" applyAlignment="1">
      <alignment horizontal="center" vertical="center" shrinkToFit="1"/>
    </xf>
    <xf numFmtId="0" fontId="33" fillId="0" borderId="0" xfId="0" applyFont="1" applyAlignment="1">
      <alignment horizontal="right" vertical="center" shrinkToFit="1"/>
    </xf>
    <xf numFmtId="211" fontId="34" fillId="0" borderId="0" xfId="0" applyNumberFormat="1" applyFont="1" applyAlignment="1">
      <alignment vertical="center" shrinkToFit="1"/>
    </xf>
    <xf numFmtId="0" fontId="23" fillId="0" borderId="0" xfId="0" applyFont="1" applyAlignment="1">
      <alignment horizontal="center" vertical="center" wrapText="1"/>
    </xf>
    <xf numFmtId="0" fontId="27" fillId="0" borderId="0" xfId="0" applyFont="1" applyAlignment="1">
      <alignment horizontal="center" vertical="center" wrapText="1"/>
    </xf>
    <xf numFmtId="209" fontId="18" fillId="0" borderId="8" xfId="0" applyNumberFormat="1" applyFont="1" applyBorder="1" applyAlignment="1">
      <alignment horizontal="left" vertical="center" shrinkToFit="1"/>
    </xf>
    <xf numFmtId="0" fontId="19" fillId="0" borderId="7" xfId="0" applyFont="1" applyFill="1" applyBorder="1" applyAlignment="1">
      <alignment horizontal="center" vertical="center" wrapText="1"/>
    </xf>
    <xf numFmtId="0" fontId="20" fillId="0" borderId="0" xfId="0" applyFont="1" applyAlignment="1">
      <alignment horizontal="center" vertical="center" wrapText="1"/>
    </xf>
    <xf numFmtId="0" fontId="35" fillId="0" borderId="0" xfId="0" applyFont="1" applyAlignment="1">
      <alignment horizontal="center" vertical="center" wrapText="1"/>
    </xf>
    <xf numFmtId="0" fontId="20" fillId="0" borderId="0" xfId="0" applyNumberFormat="1" applyFont="1" applyAlignment="1">
      <alignment horizontal="right" vertical="center"/>
    </xf>
    <xf numFmtId="0" fontId="18" fillId="0" borderId="7" xfId="0" applyFont="1" applyFill="1" applyBorder="1" applyAlignment="1">
      <alignment horizontal="center" vertical="center" wrapText="1" shrinkToFit="1"/>
    </xf>
    <xf numFmtId="0" fontId="19" fillId="0" borderId="7" xfId="0" applyFont="1" applyFill="1" applyBorder="1" applyAlignment="1">
      <alignment horizontal="center" vertical="center" wrapText="1" shrinkToFit="1"/>
    </xf>
    <xf numFmtId="0" fontId="18" fillId="0" borderId="9" xfId="0" applyFont="1" applyBorder="1" applyAlignment="1">
      <alignment horizontal="center" vertical="center" wrapText="1" shrinkToFit="1"/>
    </xf>
    <xf numFmtId="0" fontId="20" fillId="0" borderId="7" xfId="0" applyFont="1" applyBorder="1" applyAlignment="1">
      <alignment vertical="center"/>
    </xf>
    <xf numFmtId="0" fontId="18" fillId="0" borderId="13" xfId="0" applyFont="1" applyBorder="1" applyAlignment="1">
      <alignment shrinkToFit="1"/>
    </xf>
    <xf numFmtId="0" fontId="18" fillId="0" borderId="9" xfId="0" applyFont="1" applyBorder="1" applyAlignment="1">
      <alignment shrinkToFit="1"/>
    </xf>
    <xf numFmtId="43" fontId="20" fillId="0" borderId="7" xfId="0" applyNumberFormat="1" applyFont="1" applyBorder="1" applyAlignment="1">
      <alignment horizontal="right" vertical="center"/>
    </xf>
    <xf numFmtId="0" fontId="16" fillId="0" borderId="0" xfId="0" applyFont="1" applyAlignment="1">
      <alignment vertical="center" wrapText="1"/>
    </xf>
    <xf numFmtId="209" fontId="19" fillId="0" borderId="0" xfId="0" applyNumberFormat="1" applyFont="1" applyAlignment="1">
      <alignment horizontal="center" vertical="center"/>
    </xf>
    <xf numFmtId="0" fontId="17" fillId="0" borderId="0" xfId="0" applyNumberFormat="1" applyFont="1" applyAlignment="1">
      <alignment vertical="center"/>
    </xf>
    <xf numFmtId="0" fontId="19" fillId="0" borderId="8" xfId="0" applyFont="1" applyBorder="1" applyAlignment="1">
      <alignment vertical="center" shrinkToFit="1"/>
    </xf>
    <xf numFmtId="0" fontId="19" fillId="0" borderId="8" xfId="0" applyFont="1" applyBorder="1" applyAlignment="1">
      <alignment vertical="center"/>
    </xf>
    <xf numFmtId="0" fontId="18" fillId="0" borderId="5" xfId="133"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2" fillId="8" borderId="7" xfId="0" applyFont="1" applyFill="1" applyBorder="1" applyAlignment="1">
      <alignment horizontal="center" vertical="center" wrapText="1"/>
    </xf>
    <xf numFmtId="0" fontId="2" fillId="0" borderId="7" xfId="0" applyFont="1" applyBorder="1" applyAlignment="1">
      <alignment horizontal="center" vertical="center"/>
    </xf>
    <xf numFmtId="0" fontId="18" fillId="0" borderId="12" xfId="133" applyFont="1" applyFill="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7" fillId="8" borderId="7" xfId="0" applyFont="1" applyFill="1" applyBorder="1" applyAlignment="1">
      <alignment horizontal="center" vertical="center"/>
    </xf>
    <xf numFmtId="210" fontId="18" fillId="0" borderId="10" xfId="0" applyNumberFormat="1" applyFont="1" applyBorder="1" applyAlignment="1">
      <alignment horizontal="center" vertical="center" shrinkToFit="1"/>
    </xf>
    <xf numFmtId="210" fontId="18" fillId="0" borderId="9" xfId="0" applyNumberFormat="1" applyFont="1" applyBorder="1" applyAlignment="1">
      <alignment horizontal="center" vertical="center" shrinkToFit="1"/>
    </xf>
    <xf numFmtId="0" fontId="17" fillId="8" borderId="7" xfId="0" applyFont="1" applyFill="1" applyBorder="1" applyAlignment="1">
      <alignment horizontal="left" vertical="center"/>
    </xf>
    <xf numFmtId="209" fontId="18" fillId="0" borderId="0" xfId="0" applyNumberFormat="1" applyFont="1" applyAlignment="1">
      <alignment horizontal="left" vertical="center" shrinkToFit="1"/>
    </xf>
    <xf numFmtId="0" fontId="18" fillId="0" borderId="8" xfId="0" applyFont="1" applyBorder="1" applyAlignment="1">
      <alignment horizontal="right" vertical="center" shrinkToFit="1"/>
    </xf>
    <xf numFmtId="0" fontId="19" fillId="0" borderId="8" xfId="0" applyFont="1" applyBorder="1" applyAlignment="1">
      <alignment horizontal="right" vertical="center" shrinkToFit="1"/>
    </xf>
    <xf numFmtId="0" fontId="19" fillId="0" borderId="12" xfId="0" applyFont="1" applyBorder="1" applyAlignment="1">
      <alignment horizontal="center" vertical="center" wrapText="1"/>
    </xf>
    <xf numFmtId="49" fontId="18" fillId="0" borderId="7" xfId="0" applyNumberFormat="1" applyFont="1" applyFill="1" applyBorder="1" applyAlignment="1">
      <alignment horizontal="center" vertical="center" shrinkToFit="1"/>
    </xf>
    <xf numFmtId="0" fontId="19" fillId="0" borderId="0" xfId="0" applyFont="1" applyBorder="1" applyAlignment="1">
      <alignment horizontal="right" vertical="center" shrinkToFit="1"/>
    </xf>
    <xf numFmtId="0" fontId="18" fillId="0" borderId="0" xfId="0" applyFont="1" applyBorder="1" applyAlignment="1">
      <alignment horizontal="right" vertical="center" shrinkToFit="1"/>
    </xf>
    <xf numFmtId="0" fontId="19" fillId="0" borderId="10" xfId="0" applyFont="1" applyBorder="1" applyAlignment="1">
      <alignment horizontal="center" vertical="center" shrinkToFit="1"/>
    </xf>
    <xf numFmtId="0" fontId="17" fillId="0" borderId="0" xfId="0" applyFont="1" applyFill="1" applyAlignment="1">
      <alignment vertical="center"/>
    </xf>
    <xf numFmtId="211" fontId="18" fillId="0" borderId="0" xfId="0" applyNumberFormat="1" applyFont="1" applyFill="1" applyBorder="1" applyAlignment="1">
      <alignment horizontal="center" vertical="center" wrapText="1"/>
    </xf>
    <xf numFmtId="0" fontId="18" fillId="0" borderId="0" xfId="0" applyFont="1" applyFill="1" applyAlignment="1">
      <alignment vertical="center" shrinkToFit="1"/>
    </xf>
    <xf numFmtId="0" fontId="20" fillId="0" borderId="0" xfId="0" applyFont="1" applyFill="1" applyAlignment="1">
      <alignment vertical="center" shrinkToFit="1"/>
    </xf>
    <xf numFmtId="0" fontId="20" fillId="0" borderId="0" xfId="0" applyFont="1" applyFill="1" applyAlignment="1">
      <alignment vertical="center"/>
    </xf>
    <xf numFmtId="43" fontId="18" fillId="0" borderId="12" xfId="0" applyNumberFormat="1" applyFont="1" applyBorder="1" applyAlignment="1">
      <alignment horizontal="right" vertical="center" shrinkToFit="1"/>
    </xf>
    <xf numFmtId="0" fontId="2" fillId="0" borderId="0" xfId="0" applyFont="1" applyAlignment="1">
      <alignment horizontal="center" vertical="center"/>
    </xf>
    <xf numFmtId="0" fontId="2" fillId="0" borderId="0" xfId="0" applyFont="1" applyAlignment="1">
      <alignment horizontal="center" vertical="center" shrinkToFit="1"/>
    </xf>
    <xf numFmtId="0" fontId="27" fillId="0" borderId="9" xfId="6" applyFont="1" applyFill="1" applyBorder="1" applyAlignment="1" applyProtection="1">
      <alignment horizontal="left" vertical="center" shrinkToFit="1"/>
    </xf>
    <xf numFmtId="0" fontId="23" fillId="0" borderId="9" xfId="6" applyFont="1" applyBorder="1" applyAlignment="1" applyProtection="1">
      <alignment horizontal="left" vertical="center" shrinkToFit="1"/>
    </xf>
    <xf numFmtId="0" fontId="18" fillId="0" borderId="9" xfId="6" applyFont="1" applyBorder="1" applyAlignment="1" applyProtection="1">
      <alignment horizontal="left" vertical="center" shrinkToFit="1"/>
    </xf>
    <xf numFmtId="0" fontId="27" fillId="0" borderId="9" xfId="6" applyFont="1" applyBorder="1" applyAlignment="1" applyProtection="1">
      <alignment horizontal="left" vertical="center" shrinkToFit="1"/>
    </xf>
    <xf numFmtId="0" fontId="19" fillId="0" borderId="9" xfId="0" applyFont="1" applyBorder="1" applyAlignment="1">
      <alignment horizontal="center" vertical="center" shrinkToFit="1"/>
    </xf>
    <xf numFmtId="0" fontId="18" fillId="0" borderId="0" xfId="0" applyFont="1" applyFill="1" applyAlignment="1">
      <alignment vertical="center"/>
    </xf>
    <xf numFmtId="0" fontId="18" fillId="0" borderId="5" xfId="0" applyFont="1" applyFill="1" applyBorder="1" applyAlignment="1">
      <alignment horizontal="center" vertical="center" shrinkToFit="1"/>
    </xf>
    <xf numFmtId="0" fontId="18" fillId="0" borderId="12"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211" fontId="17" fillId="0" borderId="0" xfId="0" applyNumberFormat="1" applyFont="1" applyAlignment="1">
      <alignment vertical="center"/>
    </xf>
    <xf numFmtId="211" fontId="18" fillId="0" borderId="0" xfId="0" applyNumberFormat="1" applyFont="1" applyAlignment="1">
      <alignment vertical="center"/>
    </xf>
    <xf numFmtId="211" fontId="18" fillId="0" borderId="7" xfId="0" applyNumberFormat="1" applyFont="1" applyBorder="1" applyAlignment="1">
      <alignment horizontal="center" vertical="center" shrinkToFit="1"/>
    </xf>
    <xf numFmtId="49" fontId="18" fillId="0" borderId="12" xfId="0" applyNumberFormat="1" applyFont="1" applyBorder="1" applyAlignment="1">
      <alignment horizontal="center" vertical="center" shrinkToFit="1"/>
    </xf>
    <xf numFmtId="210" fontId="18" fillId="0" borderId="7" xfId="131" applyNumberFormat="1" applyFont="1" applyFill="1" applyBorder="1" applyAlignment="1">
      <alignment horizontal="right" vertical="center" shrinkToFit="1"/>
    </xf>
    <xf numFmtId="211" fontId="20" fillId="0" borderId="0" xfId="0" applyNumberFormat="1" applyFont="1" applyAlignment="1">
      <alignment vertical="center" shrinkToFit="1"/>
    </xf>
    <xf numFmtId="211" fontId="20" fillId="0" borderId="0" xfId="0" applyNumberFormat="1" applyFont="1" applyAlignment="1">
      <alignment vertical="center"/>
    </xf>
    <xf numFmtId="49" fontId="17" fillId="0" borderId="0" xfId="0" applyNumberFormat="1" applyFont="1" applyAlignment="1">
      <alignment horizontal="center" vertical="center"/>
    </xf>
    <xf numFmtId="49" fontId="18" fillId="0" borderId="12" xfId="0" applyNumberFormat="1" applyFont="1" applyBorder="1" applyAlignment="1">
      <alignment horizontal="left" vertical="center" shrinkToFit="1"/>
    </xf>
    <xf numFmtId="210" fontId="18" fillId="0" borderId="0" xfId="0" applyNumberFormat="1" applyFont="1" applyAlignment="1">
      <alignment horizontal="center" vertical="center" shrinkToFit="1"/>
    </xf>
    <xf numFmtId="49" fontId="18" fillId="0" borderId="0" xfId="0" applyNumberFormat="1" applyFont="1" applyAlignment="1">
      <alignment horizontal="center" vertical="center" shrinkToFit="1"/>
    </xf>
    <xf numFmtId="49" fontId="17" fillId="0" borderId="0" xfId="0" applyNumberFormat="1" applyFont="1" applyAlignment="1">
      <alignment horizontal="center" vertical="center" shrinkToFit="1"/>
    </xf>
    <xf numFmtId="0" fontId="17" fillId="0" borderId="0" xfId="131" applyFont="1" applyFill="1" applyAlignment="1">
      <alignment vertical="center"/>
    </xf>
    <xf numFmtId="0" fontId="18" fillId="0" borderId="0" xfId="131" applyFont="1" applyFill="1" applyAlignment="1">
      <alignment vertical="center"/>
    </xf>
    <xf numFmtId="43" fontId="18" fillId="0" borderId="7" xfId="131" applyNumberFormat="1" applyFont="1" applyFill="1" applyBorder="1" applyAlignment="1">
      <alignment horizontal="center" vertical="center" shrinkToFit="1"/>
    </xf>
    <xf numFmtId="210" fontId="18" fillId="0" borderId="9" xfId="131" applyNumberFormat="1" applyFont="1" applyFill="1" applyBorder="1" applyAlignment="1">
      <alignment horizontal="right" vertical="center" shrinkToFit="1"/>
    </xf>
    <xf numFmtId="0" fontId="18" fillId="0" borderId="0" xfId="131" applyFont="1" applyFill="1" applyAlignment="1">
      <alignment vertical="center" shrinkToFit="1"/>
    </xf>
    <xf numFmtId="0" fontId="20" fillId="0" borderId="0" xfId="131" applyFont="1" applyFill="1" applyAlignment="1">
      <alignment vertical="center" shrinkToFit="1"/>
    </xf>
    <xf numFmtId="0" fontId="20" fillId="0" borderId="0" xfId="131" applyFont="1" applyFill="1" applyAlignment="1">
      <alignment vertical="center"/>
    </xf>
    <xf numFmtId="211" fontId="36" fillId="0" borderId="7" xfId="0" applyNumberFormat="1" applyFont="1" applyBorder="1" applyAlignment="1">
      <alignment horizontal="right" vertical="center" shrinkToFit="1"/>
    </xf>
    <xf numFmtId="0" fontId="32" fillId="0" borderId="7" xfId="0" applyFont="1" applyBorder="1" applyAlignment="1">
      <alignment vertical="center" shrinkToFit="1"/>
    </xf>
    <xf numFmtId="49" fontId="32" fillId="0" borderId="12" xfId="0" applyNumberFormat="1" applyFont="1" applyBorder="1" applyAlignment="1">
      <alignment horizontal="center" vertical="center" shrinkToFit="1"/>
    </xf>
    <xf numFmtId="211" fontId="37" fillId="0" borderId="7" xfId="0" applyNumberFormat="1" applyFont="1" applyFill="1" applyBorder="1" applyAlignment="1" applyProtection="1">
      <alignment horizontal="center" vertical="center"/>
    </xf>
    <xf numFmtId="211" fontId="18" fillId="0" borderId="7" xfId="131" applyNumberFormat="1" applyFont="1" applyFill="1" applyBorder="1" applyAlignment="1">
      <alignment horizontal="right" vertical="center" shrinkToFit="1"/>
    </xf>
    <xf numFmtId="0" fontId="18" fillId="0" borderId="7" xfId="131" applyFont="1" applyFill="1" applyBorder="1" applyAlignment="1">
      <alignment vertical="center" shrinkToFit="1"/>
    </xf>
    <xf numFmtId="0" fontId="18" fillId="0" borderId="9" xfId="0" applyFont="1" applyFill="1" applyBorder="1" applyAlignment="1">
      <alignment vertical="center" shrinkToFit="1"/>
    </xf>
    <xf numFmtId="49" fontId="18" fillId="0" borderId="9" xfId="0" applyNumberFormat="1" applyFont="1" applyFill="1" applyBorder="1" applyAlignment="1">
      <alignment horizontal="left" vertical="center" shrinkToFit="1"/>
    </xf>
    <xf numFmtId="0" fontId="17" fillId="0" borderId="0" xfId="0" applyFont="1" applyFill="1" applyAlignment="1">
      <alignment vertical="center" shrinkToFit="1"/>
    </xf>
    <xf numFmtId="0" fontId="19" fillId="0" borderId="0" xfId="0" applyFont="1" applyFill="1" applyAlignment="1">
      <alignment horizontal="left" vertical="center" shrinkToFit="1"/>
    </xf>
    <xf numFmtId="0" fontId="19" fillId="0" borderId="0" xfId="0" applyFont="1" applyFill="1" applyAlignment="1">
      <alignment horizontal="left" vertical="center"/>
    </xf>
    <xf numFmtId="219" fontId="18" fillId="0" borderId="7" xfId="0" applyNumberFormat="1" applyFont="1" applyBorder="1" applyAlignment="1">
      <alignment horizontal="center" vertical="center" shrinkToFit="1"/>
    </xf>
    <xf numFmtId="0" fontId="18" fillId="0" borderId="0" xfId="0" applyFont="1" applyBorder="1" applyAlignment="1">
      <alignment horizontal="left" vertical="center" shrinkToFit="1"/>
    </xf>
    <xf numFmtId="213" fontId="18" fillId="0" borderId="7" xfId="0" applyNumberFormat="1" applyFont="1" applyFill="1" applyBorder="1" applyAlignment="1">
      <alignment horizontal="right" vertical="center" shrinkToFit="1"/>
    </xf>
    <xf numFmtId="220" fontId="18" fillId="0" borderId="7" xfId="0" applyNumberFormat="1" applyFont="1" applyBorder="1" applyAlignment="1">
      <alignment vertical="center" shrinkToFit="1"/>
    </xf>
    <xf numFmtId="211" fontId="18" fillId="0" borderId="0" xfId="0" applyNumberFormat="1" applyFont="1" applyAlignment="1">
      <alignment horizontal="left" vertical="center" shrinkToFit="1"/>
    </xf>
    <xf numFmtId="0" fontId="23" fillId="0" borderId="7" xfId="0" applyFont="1" applyBorder="1" applyAlignment="1">
      <alignment horizontal="left" vertical="center" shrinkToFit="1"/>
    </xf>
    <xf numFmtId="43" fontId="18" fillId="0" borderId="7" xfId="1" applyFont="1" applyBorder="1" applyAlignment="1">
      <alignment horizontal="center" vertical="center" shrinkToFit="1"/>
    </xf>
    <xf numFmtId="219" fontId="18" fillId="0" borderId="7" xfId="0" applyNumberFormat="1" applyFont="1" applyBorder="1" applyAlignment="1">
      <alignment horizontal="right" vertical="center" shrinkToFit="1"/>
    </xf>
    <xf numFmtId="43" fontId="18" fillId="0" borderId="7" xfId="1" applyFont="1" applyBorder="1" applyAlignment="1" applyProtection="1">
      <alignment horizontal="right" vertical="center" shrinkToFit="1"/>
    </xf>
    <xf numFmtId="210" fontId="18" fillId="0" borderId="7" xfId="0" applyNumberFormat="1" applyFont="1" applyBorder="1" applyAlignment="1" applyProtection="1">
      <alignment horizontal="right" vertical="center" shrinkToFit="1"/>
    </xf>
    <xf numFmtId="0" fontId="23" fillId="0" borderId="8" xfId="0" applyFont="1" applyBorder="1" applyAlignment="1">
      <alignment horizontal="right" vertical="center"/>
    </xf>
    <xf numFmtId="49" fontId="23" fillId="0" borderId="7" xfId="0" applyNumberFormat="1" applyFont="1" applyBorder="1" applyAlignment="1">
      <alignment horizontal="center" vertical="center" shrinkToFit="1"/>
    </xf>
    <xf numFmtId="0" fontId="27" fillId="0" borderId="7" xfId="0" applyFont="1" applyBorder="1" applyAlignment="1">
      <alignment horizontal="center" vertical="center" shrinkToFit="1"/>
    </xf>
    <xf numFmtId="43" fontId="23" fillId="0" borderId="7" xfId="1" applyFont="1" applyBorder="1" applyAlignment="1">
      <alignment horizontal="right" vertical="center" shrinkToFit="1"/>
    </xf>
    <xf numFmtId="0" fontId="23" fillId="0" borderId="7" xfId="0" applyFont="1" applyBorder="1" applyAlignment="1">
      <alignment horizontal="right" vertical="center" shrinkToFit="1"/>
    </xf>
    <xf numFmtId="0" fontId="27" fillId="0" borderId="7" xfId="0" applyFont="1" applyBorder="1" applyAlignment="1">
      <alignment horizontal="left" vertical="center" shrinkToFit="1"/>
    </xf>
    <xf numFmtId="0" fontId="18" fillId="0" borderId="7" xfId="0" applyNumberFormat="1" applyFont="1" applyBorder="1" applyAlignment="1">
      <alignment horizontal="right" vertical="center" shrinkToFit="1"/>
    </xf>
    <xf numFmtId="0" fontId="16" fillId="0" borderId="0" xfId="0" applyFont="1" applyAlignment="1" applyProtection="1">
      <alignment vertical="center"/>
    </xf>
    <xf numFmtId="0" fontId="19" fillId="0" borderId="0" xfId="0" applyFont="1" applyAlignment="1" applyProtection="1">
      <alignment vertical="center"/>
    </xf>
    <xf numFmtId="0" fontId="19" fillId="0" borderId="0" xfId="0" applyFont="1" applyAlignment="1" applyProtection="1">
      <alignment horizontal="center" vertical="center"/>
    </xf>
    <xf numFmtId="0" fontId="0" fillId="0" borderId="0" xfId="0" applyFont="1" applyAlignment="1" applyProtection="1">
      <alignment vertical="center"/>
    </xf>
    <xf numFmtId="0" fontId="17" fillId="0" borderId="0" xfId="0" applyFont="1" applyAlignment="1" applyProtection="1">
      <alignment vertical="center"/>
    </xf>
    <xf numFmtId="0" fontId="16" fillId="0" borderId="0" xfId="0" applyFont="1" applyAlignment="1" applyProtection="1">
      <alignment horizontal="center" vertical="center" wrapText="1"/>
    </xf>
    <xf numFmtId="209" fontId="18" fillId="0" borderId="0" xfId="0" applyNumberFormat="1" applyFont="1" applyAlignment="1" applyProtection="1">
      <alignment horizontal="center" vertical="center"/>
    </xf>
    <xf numFmtId="0" fontId="18" fillId="0" borderId="0" xfId="0" applyFont="1" applyAlignment="1" applyProtection="1">
      <alignment vertical="center"/>
    </xf>
    <xf numFmtId="0" fontId="18" fillId="0" borderId="0" xfId="0" applyNumberFormat="1" applyFont="1" applyAlignment="1" applyProtection="1">
      <alignment horizontal="center" vertical="center"/>
    </xf>
    <xf numFmtId="0" fontId="18" fillId="0" borderId="0" xfId="0" applyNumberFormat="1" applyFont="1" applyAlignment="1" applyProtection="1">
      <alignment horizontal="right" vertical="center"/>
    </xf>
    <xf numFmtId="209" fontId="18" fillId="0" borderId="0" xfId="0" applyNumberFormat="1" applyFont="1" applyAlignment="1" applyProtection="1">
      <alignment vertical="center"/>
    </xf>
    <xf numFmtId="0" fontId="23" fillId="0" borderId="8" xfId="0" applyFont="1" applyBorder="1" applyAlignment="1" applyProtection="1">
      <alignment horizontal="right" vertical="center"/>
    </xf>
    <xf numFmtId="0" fontId="23" fillId="0" borderId="7" xfId="0" applyFont="1" applyBorder="1" applyAlignment="1" applyProtection="1">
      <alignment horizontal="center" vertical="center" shrinkToFit="1"/>
    </xf>
    <xf numFmtId="0" fontId="18" fillId="0" borderId="0" xfId="0" applyFont="1" applyAlignment="1" applyProtection="1">
      <alignment horizontal="center" vertical="center" shrinkToFit="1"/>
    </xf>
    <xf numFmtId="0" fontId="19" fillId="0" borderId="0" xfId="0" applyFont="1" applyAlignment="1" applyProtection="1">
      <alignment horizontal="center" vertical="center" shrinkToFit="1"/>
    </xf>
    <xf numFmtId="0" fontId="18" fillId="0" borderId="7" xfId="0" applyFont="1" applyBorder="1" applyAlignment="1" applyProtection="1">
      <alignment horizontal="center" vertical="center" shrinkToFit="1"/>
    </xf>
    <xf numFmtId="0" fontId="18" fillId="0" borderId="7" xfId="0" applyFont="1" applyBorder="1" applyAlignment="1" applyProtection="1">
      <alignment horizontal="left" vertical="center" shrinkToFit="1"/>
    </xf>
    <xf numFmtId="43" fontId="18" fillId="0" borderId="7" xfId="0" applyNumberFormat="1" applyFont="1" applyBorder="1" applyAlignment="1" applyProtection="1">
      <alignment horizontal="right" vertical="center" shrinkToFit="1"/>
    </xf>
    <xf numFmtId="0" fontId="18" fillId="0" borderId="7" xfId="0" applyFont="1" applyBorder="1" applyAlignment="1" applyProtection="1">
      <alignment vertical="center" shrinkToFit="1"/>
    </xf>
    <xf numFmtId="0" fontId="18" fillId="0" borderId="0" xfId="0" applyFont="1" applyAlignment="1" applyProtection="1">
      <alignment vertical="center" shrinkToFit="1"/>
    </xf>
    <xf numFmtId="0" fontId="19" fillId="0" borderId="0" xfId="0" applyFont="1" applyAlignment="1" applyProtection="1">
      <alignment vertical="center" shrinkToFit="1"/>
    </xf>
    <xf numFmtId="0" fontId="23" fillId="0" borderId="7" xfId="0" applyFont="1" applyBorder="1" applyAlignment="1" applyProtection="1">
      <alignment horizontal="left" vertical="center" shrinkToFit="1"/>
    </xf>
    <xf numFmtId="0" fontId="23" fillId="0" borderId="10" xfId="0" applyFont="1" applyBorder="1" applyAlignment="1" applyProtection="1">
      <alignment horizontal="center" vertical="center" shrinkToFit="1"/>
    </xf>
    <xf numFmtId="0" fontId="23" fillId="0" borderId="9" xfId="0" applyFont="1" applyBorder="1" applyAlignment="1" applyProtection="1">
      <alignment horizontal="center" vertical="center" shrinkToFit="1"/>
    </xf>
    <xf numFmtId="0" fontId="0" fillId="0" borderId="0" xfId="0" applyFont="1" applyAlignment="1" applyProtection="1">
      <alignment vertical="center" shrinkToFit="1"/>
    </xf>
    <xf numFmtId="49" fontId="38" fillId="0" borderId="0" xfId="0" applyNumberFormat="1" applyFont="1" applyAlignment="1" applyProtection="1">
      <alignment vertical="center" shrinkToFit="1"/>
    </xf>
    <xf numFmtId="0" fontId="17" fillId="0" borderId="0" xfId="0" applyFont="1" applyAlignment="1" applyProtection="1">
      <alignment vertical="center" shrinkToFit="1"/>
    </xf>
    <xf numFmtId="0" fontId="20" fillId="0" borderId="0" xfId="0" applyFont="1" applyAlignment="1" applyProtection="1">
      <alignment vertical="center" shrinkToFit="1"/>
    </xf>
    <xf numFmtId="0" fontId="20" fillId="0" borderId="0" xfId="0" applyFont="1" applyAlignment="1" applyProtection="1">
      <alignment vertical="center"/>
    </xf>
    <xf numFmtId="0" fontId="0" fillId="0" borderId="0" xfId="0" applyFont="1" applyAlignment="1">
      <alignment vertical="center"/>
    </xf>
    <xf numFmtId="0" fontId="7" fillId="0" borderId="0" xfId="0" applyFont="1" applyAlignment="1">
      <alignment vertical="center"/>
    </xf>
    <xf numFmtId="0" fontId="27" fillId="0" borderId="0" xfId="0" applyFont="1" applyAlignment="1">
      <alignment horizontal="center" vertical="center"/>
    </xf>
    <xf numFmtId="0" fontId="0" fillId="0" borderId="0" xfId="0" applyFont="1" applyFill="1" applyAlignment="1">
      <alignment vertical="center"/>
    </xf>
    <xf numFmtId="49" fontId="18" fillId="0" borderId="8" xfId="0" applyNumberFormat="1" applyFont="1" applyBorder="1" applyAlignment="1">
      <alignment horizontal="right" vertical="center"/>
    </xf>
    <xf numFmtId="49" fontId="23" fillId="0" borderId="10" xfId="0" applyNumberFormat="1" applyFont="1" applyBorder="1" applyAlignment="1">
      <alignment horizontal="center" vertical="center" shrinkToFit="1"/>
    </xf>
    <xf numFmtId="0" fontId="23" fillId="0" borderId="0" xfId="0" applyFont="1" applyAlignment="1">
      <alignment horizontal="center" vertical="center" shrinkToFit="1"/>
    </xf>
    <xf numFmtId="0" fontId="27" fillId="0" borderId="0" xfId="0" applyFont="1" applyAlignment="1">
      <alignment horizontal="center" vertical="center" shrinkToFit="1"/>
    </xf>
    <xf numFmtId="0" fontId="23" fillId="0" borderId="9" xfId="0" applyFont="1" applyFill="1" applyBorder="1" applyAlignment="1">
      <alignment vertical="center" shrinkToFit="1"/>
    </xf>
    <xf numFmtId="0" fontId="0" fillId="0" borderId="0" xfId="0" applyFont="1" applyAlignment="1">
      <alignment vertical="center" shrinkToFit="1"/>
    </xf>
    <xf numFmtId="49" fontId="23" fillId="0" borderId="9" xfId="0" applyNumberFormat="1" applyFont="1" applyFill="1" applyBorder="1" applyAlignment="1">
      <alignment horizontal="left" vertical="center" shrinkToFit="1"/>
    </xf>
    <xf numFmtId="210" fontId="18" fillId="0" borderId="12" xfId="0" applyNumberFormat="1" applyFont="1" applyFill="1" applyBorder="1" applyAlignment="1">
      <alignment horizontal="right" vertical="center" shrinkToFit="1"/>
    </xf>
    <xf numFmtId="215" fontId="18" fillId="0" borderId="7" xfId="0" applyNumberFormat="1" applyFont="1" applyFill="1" applyBorder="1" applyAlignment="1">
      <alignment vertical="center" shrinkToFit="1"/>
    </xf>
    <xf numFmtId="0" fontId="0" fillId="0" borderId="0" xfId="0" applyFont="1" applyFill="1" applyAlignment="1">
      <alignment vertical="center" shrinkToFit="1"/>
    </xf>
    <xf numFmtId="0" fontId="38" fillId="0" borderId="0" xfId="0" applyFont="1" applyAlignment="1">
      <alignment vertical="center"/>
    </xf>
    <xf numFmtId="0" fontId="18" fillId="0" borderId="0" xfId="0" applyFont="1" applyBorder="1" applyAlignment="1">
      <alignment horizontal="right" vertical="center"/>
    </xf>
    <xf numFmtId="210" fontId="18" fillId="0" borderId="13" xfId="0" applyNumberFormat="1" applyFont="1" applyFill="1" applyBorder="1" applyAlignment="1">
      <alignment horizontal="right" vertical="center" shrinkToFit="1"/>
    </xf>
    <xf numFmtId="0" fontId="23" fillId="0" borderId="11" xfId="0" applyFont="1" applyBorder="1" applyAlignment="1">
      <alignment horizontal="right" vertical="center" shrinkToFit="1"/>
    </xf>
    <xf numFmtId="0" fontId="18" fillId="0" borderId="0" xfId="0" applyNumberFormat="1" applyFont="1" applyAlignment="1">
      <alignment vertical="center" shrinkToFit="1"/>
    </xf>
    <xf numFmtId="0" fontId="39" fillId="0" borderId="0" xfId="0" applyFont="1" applyAlignment="1">
      <alignment horizontal="center" vertical="center"/>
    </xf>
    <xf numFmtId="0" fontId="0" fillId="0" borderId="0" xfId="0" applyFont="1" applyFill="1"/>
    <xf numFmtId="0" fontId="0" fillId="0" borderId="0" xfId="0" applyFont="1"/>
    <xf numFmtId="0" fontId="40" fillId="0" borderId="0" xfId="0" applyFont="1" applyAlignment="1">
      <alignment vertical="center"/>
    </xf>
    <xf numFmtId="0" fontId="41" fillId="0" borderId="0" xfId="0" applyFont="1" applyAlignment="1">
      <alignment horizontal="center" vertical="center" wrapText="1"/>
    </xf>
    <xf numFmtId="0" fontId="21" fillId="0" borderId="0" xfId="0" applyFont="1" applyAlignment="1">
      <alignment horizontal="center" vertical="center" shrinkToFit="1"/>
    </xf>
    <xf numFmtId="0" fontId="39" fillId="0" borderId="0" xfId="0" applyFont="1" applyAlignment="1">
      <alignment horizontal="center" vertical="center" shrinkToFit="1"/>
    </xf>
    <xf numFmtId="0" fontId="18" fillId="0" borderId="7" xfId="6" applyFont="1" applyBorder="1" applyAlignment="1" applyProtection="1">
      <alignment vertical="center" shrinkToFit="1"/>
    </xf>
    <xf numFmtId="0" fontId="19" fillId="0" borderId="7" xfId="6" applyFont="1" applyFill="1" applyBorder="1" applyAlignment="1" applyProtection="1">
      <alignment horizontal="left" vertical="center" shrinkToFit="1"/>
    </xf>
    <xf numFmtId="0" fontId="18" fillId="0" borderId="7" xfId="6" applyFont="1" applyFill="1" applyBorder="1" applyAlignment="1" applyProtection="1">
      <alignment horizontal="left" vertical="center" shrinkToFit="1"/>
    </xf>
    <xf numFmtId="0" fontId="18" fillId="0" borderId="0" xfId="0" applyFont="1" applyFill="1" applyAlignment="1">
      <alignment shrinkToFit="1"/>
    </xf>
    <xf numFmtId="0" fontId="0" fillId="0" borderId="0" xfId="0" applyFont="1" applyFill="1" applyAlignment="1">
      <alignment shrinkToFit="1"/>
    </xf>
    <xf numFmtId="0" fontId="38" fillId="0" borderId="7" xfId="0" applyFont="1" applyBorder="1" applyAlignment="1" applyProtection="1">
      <alignment horizontal="left" vertical="center" shrinkToFit="1"/>
    </xf>
    <xf numFmtId="0" fontId="0" fillId="0" borderId="0" xfId="0" applyFont="1" applyAlignment="1">
      <alignment shrinkToFit="1"/>
    </xf>
    <xf numFmtId="0" fontId="19" fillId="0" borderId="7" xfId="0" applyFont="1" applyBorder="1" applyAlignment="1" applyProtection="1">
      <alignment vertical="center" shrinkToFit="1"/>
    </xf>
    <xf numFmtId="0" fontId="40" fillId="0" borderId="0" xfId="0" applyFont="1" applyAlignment="1">
      <alignment vertical="center" shrinkToFit="1"/>
    </xf>
    <xf numFmtId="0" fontId="34" fillId="0" borderId="0" xfId="0" applyFont="1" applyAlignment="1">
      <alignment horizontal="center" vertical="center" shrinkToFit="1"/>
    </xf>
    <xf numFmtId="0" fontId="34" fillId="0" borderId="0" xfId="0" applyFont="1" applyAlignment="1">
      <alignment vertical="center" shrinkToFit="1"/>
    </xf>
    <xf numFmtId="43" fontId="18" fillId="0" borderId="0" xfId="1" applyFont="1" applyAlignment="1">
      <alignment vertical="center" shrinkToFit="1"/>
    </xf>
    <xf numFmtId="0" fontId="0" fillId="0" borderId="0" xfId="0" applyAlignment="1">
      <alignment vertical="center"/>
    </xf>
    <xf numFmtId="0" fontId="42" fillId="0" borderId="20"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22" xfId="0" applyFont="1" applyBorder="1" applyAlignment="1">
      <alignment horizontal="center" vertical="center" wrapText="1"/>
    </xf>
    <xf numFmtId="0" fontId="42" fillId="0" borderId="23" xfId="0" applyFont="1" applyBorder="1" applyAlignment="1">
      <alignment horizontal="center" vertical="center" wrapText="1"/>
    </xf>
    <xf numFmtId="0" fontId="44" fillId="0" borderId="23" xfId="0" applyFont="1" applyBorder="1" applyAlignment="1">
      <alignment horizontal="center" vertical="center" wrapText="1"/>
    </xf>
    <xf numFmtId="0" fontId="44" fillId="0" borderId="24" xfId="0" applyFont="1" applyBorder="1" applyAlignment="1">
      <alignment horizontal="center" vertical="center" wrapText="1"/>
    </xf>
    <xf numFmtId="0" fontId="0" fillId="0" borderId="0" xfId="0" applyAlignment="1">
      <alignment horizontal="right" vertical="center"/>
    </xf>
    <xf numFmtId="0" fontId="43" fillId="0" borderId="23" xfId="0" applyFont="1" applyBorder="1" applyAlignment="1">
      <alignment horizontal="left" vertical="center" wrapText="1"/>
    </xf>
    <xf numFmtId="210" fontId="44" fillId="0" borderId="23" xfId="0" applyNumberFormat="1" applyFont="1" applyFill="1" applyBorder="1" applyAlignment="1">
      <alignment horizontal="right" vertical="center" wrapText="1"/>
    </xf>
    <xf numFmtId="43" fontId="44" fillId="0" borderId="24" xfId="1" applyFont="1" applyFill="1" applyBorder="1" applyAlignment="1">
      <alignment horizontal="right" vertical="center" wrapText="1"/>
    </xf>
    <xf numFmtId="0" fontId="43" fillId="0" borderId="23" xfId="0" applyFont="1" applyBorder="1" applyAlignment="1">
      <alignment vertical="center" wrapText="1"/>
    </xf>
    <xf numFmtId="210" fontId="45" fillId="0" borderId="23" xfId="1" applyNumberFormat="1" applyFont="1" applyBorder="1" applyAlignment="1">
      <alignment horizontal="right" vertical="center" wrapText="1"/>
    </xf>
    <xf numFmtId="210" fontId="45" fillId="0" borderId="24" xfId="1" applyNumberFormat="1" applyFont="1" applyBorder="1" applyAlignment="1">
      <alignment horizontal="right" vertical="center" wrapText="1"/>
    </xf>
    <xf numFmtId="0" fontId="43" fillId="0" borderId="23" xfId="0" applyFont="1" applyBorder="1" applyAlignment="1">
      <alignment horizontal="left" vertical="center" wrapText="1" indent="1"/>
    </xf>
    <xf numFmtId="0" fontId="42" fillId="0" borderId="23" xfId="0" applyFont="1" applyBorder="1" applyAlignment="1">
      <alignment horizontal="justify" vertical="center" wrapText="1"/>
    </xf>
    <xf numFmtId="0" fontId="42" fillId="0" borderId="23" xfId="0" applyFont="1" applyBorder="1" applyAlignment="1">
      <alignment horizontal="left" vertical="center" wrapText="1"/>
    </xf>
    <xf numFmtId="0" fontId="46" fillId="0" borderId="23" xfId="0" applyFont="1" applyBorder="1" applyAlignment="1">
      <alignment horizontal="left" vertical="center" wrapText="1"/>
    </xf>
    <xf numFmtId="210" fontId="45" fillId="0" borderId="23" xfId="1" applyNumberFormat="1" applyFont="1" applyFill="1" applyBorder="1" applyAlignment="1">
      <alignment horizontal="right" vertical="center" wrapText="1"/>
    </xf>
    <xf numFmtId="210" fontId="45" fillId="0" borderId="24" xfId="1" applyNumberFormat="1" applyFont="1" applyFill="1" applyBorder="1" applyAlignment="1">
      <alignment horizontal="right" vertical="center" wrapText="1"/>
    </xf>
    <xf numFmtId="0" fontId="47" fillId="0" borderId="23" xfId="0" applyFont="1" applyBorder="1" applyAlignment="1">
      <alignment horizontal="left" vertical="center" wrapText="1"/>
    </xf>
    <xf numFmtId="210" fontId="48" fillId="0" borderId="23" xfId="0" applyNumberFormat="1" applyFont="1" applyFill="1" applyBorder="1" applyAlignment="1">
      <alignment horizontal="right" vertical="center" wrapText="1"/>
    </xf>
    <xf numFmtId="43" fontId="48" fillId="0" borderId="24" xfId="1" applyFont="1" applyFill="1" applyBorder="1" applyAlignment="1">
      <alignment horizontal="right" vertical="center" wrapText="1"/>
    </xf>
    <xf numFmtId="210" fontId="49" fillId="0" borderId="23" xfId="1" applyNumberFormat="1" applyFont="1" applyBorder="1" applyAlignment="1">
      <alignment horizontal="right" vertical="center" wrapText="1"/>
    </xf>
    <xf numFmtId="210" fontId="49" fillId="0" borderId="24" xfId="1" applyNumberFormat="1" applyFont="1" applyBorder="1" applyAlignment="1">
      <alignment horizontal="right" vertical="center" wrapText="1"/>
    </xf>
    <xf numFmtId="0" fontId="43" fillId="0" borderId="23" xfId="0" applyFont="1" applyBorder="1" applyAlignment="1">
      <alignment horizontal="justify" vertical="center" wrapText="1"/>
    </xf>
    <xf numFmtId="0" fontId="44" fillId="0" borderId="23" xfId="0" applyFont="1" applyBorder="1" applyAlignment="1">
      <alignment horizontal="left" vertical="center" wrapText="1"/>
    </xf>
    <xf numFmtId="0" fontId="47" fillId="0" borderId="25" xfId="0" applyFont="1" applyBorder="1" applyAlignment="1">
      <alignment horizontal="center" vertical="center" wrapText="1"/>
    </xf>
    <xf numFmtId="210" fontId="49" fillId="0" borderId="25" xfId="1" applyNumberFormat="1" applyFont="1" applyBorder="1" applyAlignment="1">
      <alignment horizontal="right" vertical="center" wrapText="1"/>
    </xf>
    <xf numFmtId="0" fontId="49" fillId="0" borderId="26" xfId="0" applyFont="1" applyBorder="1" applyAlignment="1">
      <alignment horizontal="right" vertical="center" wrapText="1"/>
    </xf>
    <xf numFmtId="0" fontId="46" fillId="0" borderId="25" xfId="0" applyFont="1" applyBorder="1" applyAlignment="1">
      <alignment horizontal="left" vertical="center" wrapText="1"/>
    </xf>
    <xf numFmtId="210" fontId="49" fillId="0" borderId="26" xfId="1" applyNumberFormat="1" applyFont="1" applyBorder="1" applyAlignment="1">
      <alignment horizontal="right" vertical="center" wrapText="1"/>
    </xf>
    <xf numFmtId="0" fontId="7" fillId="0" borderId="0" xfId="0" applyFont="1"/>
    <xf numFmtId="0" fontId="50" fillId="0" borderId="21"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28" xfId="0" applyFont="1" applyBorder="1" applyAlignment="1">
      <alignment horizontal="center" vertical="center" wrapText="1"/>
    </xf>
    <xf numFmtId="0" fontId="51" fillId="0" borderId="29" xfId="0" applyFont="1" applyBorder="1" applyAlignment="1">
      <alignment horizontal="left" vertical="center" wrapText="1"/>
    </xf>
    <xf numFmtId="221" fontId="52" fillId="0" borderId="1" xfId="0" applyNumberFormat="1" applyFont="1" applyBorder="1" applyAlignment="1">
      <alignment horizontal="right" vertical="center" wrapText="1"/>
    </xf>
    <xf numFmtId="211" fontId="52" fillId="0" borderId="30" xfId="0" applyNumberFormat="1" applyFont="1" applyBorder="1" applyAlignment="1">
      <alignment horizontal="right" vertical="center" wrapText="1"/>
    </xf>
    <xf numFmtId="0" fontId="39" fillId="0" borderId="21" xfId="0" applyFont="1" applyBorder="1" applyAlignment="1">
      <alignment horizontal="center" vertical="center" wrapText="1"/>
    </xf>
    <xf numFmtId="0" fontId="39" fillId="0" borderId="22" xfId="0" applyFont="1" applyBorder="1" applyAlignment="1">
      <alignment horizontal="center" vertical="center" wrapText="1"/>
    </xf>
    <xf numFmtId="0" fontId="39" fillId="0" borderId="28" xfId="0" applyFont="1" applyBorder="1" applyAlignment="1">
      <alignment horizontal="center" vertical="center" wrapText="1"/>
    </xf>
    <xf numFmtId="0" fontId="28" fillId="0" borderId="29" xfId="0" applyFont="1" applyBorder="1" applyAlignment="1">
      <alignment horizontal="left" vertical="center" wrapText="1"/>
    </xf>
    <xf numFmtId="0" fontId="28" fillId="0" borderId="1" xfId="0" applyFont="1" applyBorder="1" applyAlignment="1">
      <alignment horizontal="left" vertical="center" wrapText="1"/>
    </xf>
    <xf numFmtId="0" fontId="28" fillId="0" borderId="31" xfId="0" applyFont="1" applyBorder="1" applyAlignment="1">
      <alignment horizontal="left" vertical="center" wrapText="1"/>
    </xf>
    <xf numFmtId="211" fontId="28" fillId="0" borderId="30" xfId="0" applyNumberFormat="1" applyFont="1" applyBorder="1" applyAlignment="1">
      <alignment horizontal="right" vertical="center" wrapText="1"/>
    </xf>
    <xf numFmtId="0" fontId="39" fillId="0" borderId="29" xfId="0" applyFont="1" applyBorder="1" applyAlignment="1">
      <alignment horizontal="center" vertical="center" wrapText="1"/>
    </xf>
    <xf numFmtId="31" fontId="39" fillId="0" borderId="1" xfId="0" applyNumberFormat="1" applyFont="1" applyBorder="1" applyAlignment="1">
      <alignment horizontal="center" vertical="center" wrapText="1"/>
    </xf>
    <xf numFmtId="31" fontId="39" fillId="0" borderId="30" xfId="0" applyNumberFormat="1" applyFont="1" applyBorder="1" applyAlignment="1">
      <alignment horizontal="center" vertical="center" wrapText="1"/>
    </xf>
    <xf numFmtId="0" fontId="28" fillId="0" borderId="32" xfId="0" applyFont="1" applyBorder="1" applyAlignment="1">
      <alignment horizontal="left" vertical="center" wrapText="1"/>
    </xf>
    <xf numFmtId="0" fontId="28" fillId="0" borderId="33" xfId="0" applyFont="1" applyBorder="1" applyAlignment="1">
      <alignment horizontal="left" vertical="center" wrapText="1"/>
    </xf>
    <xf numFmtId="211" fontId="28" fillId="0" borderId="34" xfId="0" applyNumberFormat="1" applyFont="1" applyBorder="1" applyAlignment="1">
      <alignment horizontal="right" vertical="center" wrapText="1"/>
    </xf>
    <xf numFmtId="0" fontId="50" fillId="0" borderId="32" xfId="0" applyFont="1" applyBorder="1" applyAlignment="1">
      <alignment horizontal="center" vertical="center" wrapText="1"/>
    </xf>
    <xf numFmtId="221" fontId="53" fillId="0" borderId="35" xfId="0" applyNumberFormat="1" applyFont="1" applyBorder="1" applyAlignment="1">
      <alignment horizontal="right" wrapText="1"/>
    </xf>
    <xf numFmtId="211" fontId="53" fillId="0" borderId="34" xfId="0" applyNumberFormat="1" applyFont="1" applyBorder="1" applyAlignment="1">
      <alignment horizontal="right" wrapText="1"/>
    </xf>
    <xf numFmtId="0" fontId="52" fillId="0" borderId="29" xfId="0" applyFont="1" applyBorder="1" applyAlignment="1">
      <alignment horizontal="center" vertical="center" wrapText="1"/>
    </xf>
    <xf numFmtId="0" fontId="51" fillId="0" borderId="1" xfId="0" applyFont="1" applyBorder="1" applyAlignment="1">
      <alignment horizontal="left" vertical="center" wrapText="1"/>
    </xf>
    <xf numFmtId="57" fontId="52" fillId="0" borderId="1" xfId="0" applyNumberFormat="1" applyFont="1" applyBorder="1" applyAlignment="1">
      <alignment horizontal="center" vertical="center" wrapText="1"/>
    </xf>
    <xf numFmtId="211" fontId="52" fillId="0" borderId="1" xfId="0" applyNumberFormat="1" applyFont="1" applyBorder="1" applyAlignment="1">
      <alignment horizontal="right" vertical="center" wrapText="1"/>
    </xf>
    <xf numFmtId="0" fontId="51" fillId="0" borderId="30" xfId="0" applyFont="1" applyBorder="1" applyAlignment="1">
      <alignment horizontal="center" vertical="center" wrapText="1"/>
    </xf>
    <xf numFmtId="0" fontId="51" fillId="0" borderId="36" xfId="0" applyFont="1" applyBorder="1" applyAlignment="1">
      <alignment horizontal="center" vertical="center" wrapText="1"/>
    </xf>
    <xf numFmtId="0" fontId="51" fillId="0" borderId="37" xfId="0" applyFont="1" applyBorder="1" applyAlignment="1">
      <alignment horizontal="center" vertical="center" wrapText="1"/>
    </xf>
    <xf numFmtId="0" fontId="52" fillId="0" borderId="2" xfId="0" applyFont="1" applyBorder="1" applyAlignment="1">
      <alignment horizontal="center" vertical="center" wrapText="1"/>
    </xf>
    <xf numFmtId="57" fontId="52" fillId="0" borderId="2" xfId="0" applyNumberFormat="1" applyFont="1" applyBorder="1" applyAlignment="1">
      <alignment horizontal="right" vertical="center" wrapText="1"/>
    </xf>
    <xf numFmtId="211" fontId="52" fillId="0" borderId="2" xfId="0" applyNumberFormat="1" applyFont="1" applyBorder="1" applyAlignment="1">
      <alignment horizontal="right" vertical="center" wrapText="1"/>
    </xf>
    <xf numFmtId="0" fontId="50" fillId="0" borderId="35" xfId="0" applyFont="1" applyBorder="1" applyAlignment="1">
      <alignment horizontal="center" vertical="center" wrapText="1"/>
    </xf>
    <xf numFmtId="0" fontId="54" fillId="0" borderId="35" xfId="0" applyFont="1" applyBorder="1" applyAlignment="1">
      <alignment horizontal="right" vertical="center" wrapText="1"/>
    </xf>
    <xf numFmtId="211" fontId="53" fillId="0" borderId="35" xfId="0" applyNumberFormat="1" applyFont="1" applyBorder="1" applyAlignment="1">
      <alignment horizontal="right" vertical="center" wrapText="1"/>
    </xf>
    <xf numFmtId="211" fontId="54" fillId="0" borderId="35" xfId="0" applyNumberFormat="1" applyFont="1" applyBorder="1" applyAlignment="1">
      <alignment horizontal="right" vertical="center" wrapText="1"/>
    </xf>
    <xf numFmtId="0" fontId="0" fillId="0" borderId="34" xfId="0" applyBorder="1" applyAlignment="1">
      <alignment horizontal="center" vertical="center"/>
    </xf>
    <xf numFmtId="209" fontId="7" fillId="0" borderId="0" xfId="0" applyNumberFormat="1" applyFont="1" applyAlignment="1">
      <alignment vertical="center"/>
    </xf>
    <xf numFmtId="209" fontId="55" fillId="0" borderId="0" xfId="0" applyNumberFormat="1" applyFont="1" applyAlignment="1">
      <alignment vertical="center"/>
    </xf>
    <xf numFmtId="0" fontId="56" fillId="9" borderId="0" xfId="0" applyFont="1" applyFill="1"/>
    <xf numFmtId="0" fontId="7" fillId="9" borderId="0" xfId="0" applyFont="1" applyFill="1"/>
    <xf numFmtId="0" fontId="7" fillId="10" borderId="0" xfId="0" applyFont="1" applyFill="1"/>
    <xf numFmtId="0" fontId="7" fillId="10" borderId="0" xfId="0" applyFont="1" applyFill="1" applyAlignment="1">
      <alignment horizontal="left"/>
    </xf>
    <xf numFmtId="31" fontId="7" fillId="10" borderId="0" xfId="0" applyNumberFormat="1" applyFont="1" applyFill="1" applyAlignment="1">
      <alignment horizontal="center"/>
    </xf>
    <xf numFmtId="0" fontId="7" fillId="10" borderId="0" xfId="0" applyFont="1" applyFill="1" applyAlignment="1">
      <alignment horizontal="center"/>
    </xf>
    <xf numFmtId="0" fontId="56" fillId="0" borderId="0" xfId="0" applyFont="1"/>
    <xf numFmtId="0" fontId="7" fillId="0" borderId="0" xfId="0" applyFont="1" applyFill="1" applyAlignment="1">
      <alignment horizontal="center"/>
    </xf>
    <xf numFmtId="0" fontId="57" fillId="0" borderId="0" xfId="0" applyFont="1"/>
    <xf numFmtId="0" fontId="55" fillId="0" borderId="0" xfId="0" applyFont="1"/>
    <xf numFmtId="0" fontId="19" fillId="11" borderId="7" xfId="0" applyFont="1" applyFill="1" applyBorder="1" applyProtection="1"/>
    <xf numFmtId="37" fontId="10" fillId="6" borderId="7" xfId="185" applyNumberFormat="1" applyFont="1" applyFill="1" applyBorder="1" applyAlignment="1" applyProtection="1" quotePrefix="1">
      <alignment horizontal="left"/>
    </xf>
  </cellXfs>
  <cellStyles count="20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ny_Arkusz1" xfId="49"/>
    <cellStyle name="args.style" xfId="50"/>
    <cellStyle name="Œ…‹æØ‚è_Region Orders (2)" xfId="51"/>
    <cellStyle name="Entered" xfId="52"/>
    <cellStyle name="_资产评估表（2007新准则版）-洋" xfId="53"/>
    <cellStyle name="一般_NEGS" xfId="54"/>
    <cellStyle name="0,0_x000d__x000a_NA_x000d__x000a_" xfId="55"/>
    <cellStyle name="Comma  - Style1" xfId="56"/>
    <cellStyle name="_long term loan - others 300504" xfId="57"/>
    <cellStyle name="_Part III.200406.Loan and Liabilities details.(Site Name)_Shenhua PBC package 050530" xfId="58"/>
    <cellStyle name="PSChar" xfId="59"/>
    <cellStyle name="jktitle" xfId="60"/>
    <cellStyle name="_审计调查表.V3" xfId="61"/>
    <cellStyle name="_long term loan - others 300504_KPMG original version_(中企华)审计评估联合申报明细表.V1" xfId="62"/>
    <cellStyle name="千位_ 应交税金审定表" xfId="63"/>
    <cellStyle name="_Part III.200406.Loan and Liabilities details.(Site Name)" xfId="64"/>
    <cellStyle name="_(中企华)审计评估联合申报明细表.V1" xfId="65"/>
    <cellStyle name="gcd" xfId="66"/>
    <cellStyle name="Comma_02(2003.12.31 PBC package.040304)" xfId="67"/>
    <cellStyle name="style" xfId="68"/>
    <cellStyle name="_KPMG original version" xfId="69"/>
    <cellStyle name="{Percent}" xfId="70"/>
    <cellStyle name="Monétaire [0]_!!!GO" xfId="71"/>
    <cellStyle name="_Part III.200406.Loan and Liabilities details.(Site Name)_审计调查表.V3" xfId="72"/>
    <cellStyle name="?? [0]" xfId="73"/>
    <cellStyle name="_long term loan - others 300504_KPMG original version" xfId="74"/>
    <cellStyle name="_long term loan - others 300504_Shenhua PBC package 050530" xfId="75"/>
    <cellStyle name="표준_0N-HANDLING " xfId="76"/>
    <cellStyle name="_附件1：审计评估联合申报明细表" xfId="77"/>
    <cellStyle name="_Part III.200406.Loan and Liabilities details.(Site Name)_Shenhua PBC package 050530_(中企华)审计评估联合申报明细表.V1" xfId="78"/>
    <cellStyle name="_ET_STYLE_NoName_00_" xfId="79"/>
    <cellStyle name="_复件 资产评估表（2007新准则版）-洋" xfId="80"/>
    <cellStyle name="RevList" xfId="81"/>
    <cellStyle name="콤마_BOILER-CO1" xfId="82"/>
    <cellStyle name="Sheet Head" xfId="83"/>
    <cellStyle name="_Part III.200406.Loan and Liabilities details.(Site Name)_附件1：审计评估联合申报明细表" xfId="84"/>
    <cellStyle name="_Shenhua PBC package 050530" xfId="85"/>
    <cellStyle name="KPMG Normal" xfId="86"/>
    <cellStyle name="_Shenhua PBC package 050530_附件1：审计评估联合申报明细表" xfId="87"/>
    <cellStyle name="_long term loan - others 300504_(中企华)审计评估联合申报明细表.V1" xfId="88"/>
    <cellStyle name="_long term loan - others 300504_Shenhua PBC package 050530_附件1：审计评估联合申报明细表" xfId="89"/>
    <cellStyle name="{Thousand}" xfId="90"/>
    <cellStyle name="KPMG Heading 1" xfId="91"/>
    <cellStyle name="{Date}" xfId="92"/>
    <cellStyle name="0,0_x000d__x000a_NA_x000d__x000a_ 2" xfId="93"/>
    <cellStyle name="Column_Title" xfId="94"/>
    <cellStyle name="Grey" xfId="95"/>
    <cellStyle name="Column Headings" xfId="96"/>
    <cellStyle name="普通_ 白土" xfId="97"/>
    <cellStyle name="_CBRE明细表" xfId="98"/>
    <cellStyle name="Subtotal" xfId="99"/>
    <cellStyle name="_long term loan - others 300504_KPMG original version_附件1：审计评估联合申报明细表" xfId="100"/>
    <cellStyle name="category" xfId="101"/>
    <cellStyle name="Comma  - Style3" xfId="102"/>
    <cellStyle name="Comma  - Style4" xfId="103"/>
    <cellStyle name="comma-d" xfId="104"/>
    <cellStyle name="Comma  - Style5" xfId="105"/>
    <cellStyle name="_long term loan - others 300504_附件1：审计评估联合申报明细表" xfId="106"/>
    <cellStyle name="Comma  - Style8" xfId="107"/>
    <cellStyle name="Copied" xfId="108"/>
    <cellStyle name="Currency_353HHC" xfId="109"/>
    <cellStyle name="Date" xfId="110"/>
    <cellStyle name="Percent [2]" xfId="111"/>
    <cellStyle name="entry box" xfId="112"/>
    <cellStyle name="_Part III.200406.Loan and Liabilities details.(Site Name)_Shenhua PBC package 050530_附件1：审计评估联合申报明细表" xfId="113"/>
    <cellStyle name="_long term loan - others 300504_Shenhua PBC package 050530_(中企华)审计评估联合申报明细表.V1" xfId="114"/>
    <cellStyle name="e鯪9Y_x000b_" xfId="115"/>
    <cellStyle name="New Times Roman" xfId="116"/>
    <cellStyle name="_Part III.200406.Loan and Liabilities details.(Site Name)_KPMG original version" xfId="117"/>
    <cellStyle name="公司标准表" xfId="118"/>
    <cellStyle name="Comma  - Style6" xfId="119"/>
    <cellStyle name="Input [yellow]" xfId="120"/>
    <cellStyle name="Lines Fill" xfId="121"/>
    <cellStyle name="常规 2" xfId="122"/>
    <cellStyle name="0,0_x000d__x000a_NA_x000d__x000a_ 15" xfId="123"/>
    <cellStyle name="_KPMG original version_附件1：审计评估联合申报明细表" xfId="124"/>
    <cellStyle name="no dec" xfId="125"/>
    <cellStyle name="_long term loan - others 300504_审计调查表.V3" xfId="126"/>
    <cellStyle name="千分位[0]_ 白土" xfId="127"/>
    <cellStyle name="Normal_0105第二套审计报表定稿" xfId="128"/>
    <cellStyle name="Œ…‹æØ‚è [0.00]_Region Orders (2)" xfId="129"/>
    <cellStyle name="??_0N-HANDLING " xfId="130"/>
    <cellStyle name="常规_存货" xfId="131"/>
    <cellStyle name="Header1" xfId="132"/>
    <cellStyle name="常规_评估空白套表1" xfId="133"/>
    <cellStyle name="{Month}" xfId="134"/>
    <cellStyle name="per.style" xfId="135"/>
    <cellStyle name="{Thousand [0]}" xfId="136"/>
    <cellStyle name="钎霖_laroux" xfId="137"/>
    <cellStyle name="style1" xfId="138"/>
    <cellStyle name="Currency [0]_353HHC" xfId="139"/>
    <cellStyle name="Monétaire_!!!GO" xfId="140"/>
    <cellStyle name="KPMG Normal Text" xfId="141"/>
    <cellStyle name="_Shenhua PBC package 050530_(中企华)审计评估联合申报明细表.V1" xfId="142"/>
    <cellStyle name="_Part III.200406.Loan and Liabilities details.(Site Name)_KPMG original version_附件1：审计评估联合申报明细表" xfId="143"/>
    <cellStyle name="{Z'0000(1 dec)}" xfId="144"/>
    <cellStyle name="Normal - Style1" xfId="145"/>
    <cellStyle name="style2" xfId="146"/>
    <cellStyle name="HEADER" xfId="147"/>
    <cellStyle name="千分位_ 白土" xfId="148"/>
    <cellStyle name="pricing" xfId="149"/>
    <cellStyle name="样式 1" xfId="150"/>
    <cellStyle name="Prefilled" xfId="151"/>
    <cellStyle name="常规 152" xfId="152"/>
    <cellStyle name="分级显示行_1_4附件二凯旋评估表" xfId="153"/>
    <cellStyle name="@_text" xfId="154"/>
    <cellStyle name="霓付 [0]_97MBO" xfId="155"/>
    <cellStyle name="_KPMG original version_(中企华)审计评估联合申报明细表.V1" xfId="156"/>
    <cellStyle name="烹拳 [0]_97MBO" xfId="157"/>
    <cellStyle name="Column$Headings" xfId="158"/>
    <cellStyle name="Model" xfId="159"/>
    <cellStyle name="常规_Sheet1" xfId="160"/>
    <cellStyle name="_房屋建筑评估申报表" xfId="161"/>
    <cellStyle name="常规_01流动资产_1" xfId="162"/>
    <cellStyle name="Calc Currency (0)" xfId="163"/>
    <cellStyle name="KPMG Heading 2" xfId="164"/>
    <cellStyle name="千位分隔_新准则版明细表-新" xfId="165"/>
    <cellStyle name="KPMG Heading 4" xfId="166"/>
    <cellStyle name="Input Cells" xfId="167"/>
    <cellStyle name="常规 2 10" xfId="168"/>
    <cellStyle name="{Comma [0]}" xfId="169"/>
    <cellStyle name="{Comma}" xfId="170"/>
    <cellStyle name="Euro" xfId="171"/>
    <cellStyle name="Header2" xfId="172"/>
    <cellStyle name="Comma [0]_laroux" xfId="173"/>
    <cellStyle name="NewStyle" xfId="174"/>
    <cellStyle name="COST1" xfId="175"/>
    <cellStyle name="_文函专递0211-施工企业调查表（附件）" xfId="176"/>
    <cellStyle name="Format Number Column" xfId="177"/>
    <cellStyle name="资产" xfId="178"/>
    <cellStyle name="{Z'0000(4 dec)}" xfId="179"/>
    <cellStyle name="통화_BOILER-CO1" xfId="180"/>
    <cellStyle name="常规 3" xfId="181"/>
    <cellStyle name="Milliers_!!!GO" xfId="182"/>
    <cellStyle name="Comma  - Style2" xfId="183"/>
    <cellStyle name="_Part III.200406.Loan and Liabilities details.(Site Name)_KPMG original version_(中企华)审计评估联合申报明细表.V1" xfId="184"/>
    <cellStyle name="常规_新准则版明细表-新" xfId="185"/>
    <cellStyle name="Percent_PICC package Sept2002 (V120021005)1" xfId="186"/>
    <cellStyle name="千位[0]_ 应交税金审定表" xfId="187"/>
    <cellStyle name="표준_kc-elec system check list" xfId="188"/>
    <cellStyle name="콤마 [0]_BOILER-CO1" xfId="189"/>
    <cellStyle name="??" xfId="190"/>
    <cellStyle name="霓付_97MBO" xfId="191"/>
    <cellStyle name="통화 [0]_BOILER-CO1" xfId="192"/>
    <cellStyle name="KPMG Heading 3" xfId="193"/>
    <cellStyle name="_Part III.200406.Loan and Liabilities details.(Site Name)_(中企华)审计评估联合申报明细表.V1" xfId="194"/>
    <cellStyle name="Comma  - Style7" xfId="195"/>
    <cellStyle name="常规 10" xfId="196"/>
    <cellStyle name="常规 114" xfId="197"/>
    <cellStyle name="Milliers [0]_!!!GO" xfId="198"/>
    <cellStyle name="InputArea" xfId="199"/>
    <cellStyle name="Linked Cells" xfId="200"/>
    <cellStyle name="subhead" xfId="201"/>
    <cellStyle name="烹拳_97MBO" xfId="202"/>
    <cellStyle name="常规_05机器设备" xfId="203"/>
    <cellStyle name="常规_三合一设备评估用表" xfId="204"/>
  </cellStyles>
  <dxfs count="2">
    <dxf>
      <font>
        <color rgb="FF9C0006"/>
      </font>
      <fill>
        <patternFill patternType="solid">
          <bgColor rgb="FFFFC7CE"/>
        </patternFill>
      </fill>
    </dxf>
    <dxf>
      <fill>
        <patternFill patternType="solid">
          <bgColor theme="0" tint="-0.0499893185216834"/>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worksheet" Target="worksheets/sheet99.xml"/><Relationship Id="rId98" Type="http://schemas.openxmlformats.org/officeDocument/2006/relationships/worksheet" Target="worksheets/sheet98.xml"/><Relationship Id="rId97" Type="http://schemas.openxmlformats.org/officeDocument/2006/relationships/worksheet" Target="worksheets/sheet97.xml"/><Relationship Id="rId96" Type="http://schemas.openxmlformats.org/officeDocument/2006/relationships/worksheet" Target="worksheets/sheet96.xml"/><Relationship Id="rId95" Type="http://schemas.openxmlformats.org/officeDocument/2006/relationships/worksheet" Target="worksheets/sheet95.xml"/><Relationship Id="rId94" Type="http://schemas.openxmlformats.org/officeDocument/2006/relationships/worksheet" Target="worksheets/sheet94.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5" Type="http://schemas.openxmlformats.org/officeDocument/2006/relationships/styles" Target="styles.xml"/><Relationship Id="rId104" Type="http://schemas.openxmlformats.org/officeDocument/2006/relationships/sharedStrings" Target="sharedStrings.xml"/><Relationship Id="rId103" Type="http://schemas.openxmlformats.org/officeDocument/2006/relationships/theme" Target="theme/theme1.xml"/><Relationship Id="rId102" Type="http://schemas.openxmlformats.org/officeDocument/2006/relationships/customXml" Target="../customXml/item1.xml"/><Relationship Id="rId101" Type="http://schemas.openxmlformats.org/officeDocument/2006/relationships/worksheet" Target="worksheets/sheet101.xml"/><Relationship Id="rId100" Type="http://schemas.openxmlformats.org/officeDocument/2006/relationships/worksheet" Target="worksheets/sheet100.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6</xdr:row>
      <xdr:rowOff>0</xdr:rowOff>
    </xdr:from>
    <xdr:to>
      <xdr:col>14</xdr:col>
      <xdr:colOff>504825</xdr:colOff>
      <xdr:row>21</xdr:row>
      <xdr:rowOff>190500</xdr:rowOff>
    </xdr:to>
    <xdr:pic>
      <xdr:nvPicPr>
        <xdr:cNvPr id="2" name="图片 1" descr="C:\Users\yxliu\AppData\Roaming\Tencent\Users\106643746\QQ\WinTemp\RichOle\U94~%KTN4V@YSGDW{M)QFH0.png"/>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8915400" y="1438275"/>
          <a:ext cx="5305425" cy="3476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4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51.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5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_rels/sheet5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6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0000"/>
  </sheetPr>
  <dimension ref="A4:H107"/>
  <sheetViews>
    <sheetView workbookViewId="0">
      <selection activeCell="C10" sqref="C10"/>
    </sheetView>
  </sheetViews>
  <sheetFormatPr defaultColWidth="9" defaultRowHeight="15.75" outlineLevelCol="7"/>
  <cols>
    <col min="1" max="1" width="27.5" customWidth="1"/>
    <col min="2" max="2" width="21.6666666666667" customWidth="1"/>
  </cols>
  <sheetData>
    <row r="4" s="491" customFormat="1" ht="14.25" spans="1:8">
      <c r="A4" s="529"/>
    </row>
    <row r="5" s="491" customFormat="1" ht="14.25" spans="1:8">
      <c r="A5" s="530" t="s">
        <v>0</v>
      </c>
      <c r="E5" s="531" t="s">
        <v>1</v>
      </c>
      <c r="F5" s="532"/>
      <c r="G5" s="532"/>
      <c r="H5" s="532"/>
    </row>
    <row r="6" s="491" customFormat="1" ht="14.25" spans="1:8">
      <c r="A6" s="533" t="s">
        <v>2</v>
      </c>
      <c r="B6" s="534" t="s">
        <v>3</v>
      </c>
      <c r="E6" s="531" t="str">
        <f>A6&amp;"："&amp;B6</f>
        <v>被评估单位：杭州建德杭氧气体有限公司</v>
      </c>
      <c r="F6" s="532"/>
      <c r="G6" s="532"/>
      <c r="H6" s="532"/>
    </row>
    <row r="7" s="491" customFormat="1" ht="14.25" spans="1:8">
      <c r="A7" s="491" t="s">
        <v>4</v>
      </c>
      <c r="B7" s="535">
        <v>45961</v>
      </c>
      <c r="E7" s="531" t="str">
        <f>A7&amp;"："&amp;TEXT($B$7,"yyyy年m月d日")</f>
        <v>评估基准日：2025年10月31日</v>
      </c>
      <c r="F7" s="532"/>
      <c r="G7" s="532"/>
      <c r="H7" s="532"/>
    </row>
    <row r="8" s="491" customFormat="1" ht="14.25" spans="1:8">
      <c r="A8" s="491" t="str">
        <f>A6&amp;"填表人"</f>
        <v>被评估单位填表人</v>
      </c>
      <c r="B8" s="536" t="s">
        <v>5</v>
      </c>
    </row>
    <row r="9" s="491" customFormat="1" ht="14.25" spans="1:8">
      <c r="A9" s="491" t="s">
        <v>6</v>
      </c>
      <c r="B9" s="535">
        <v>45995</v>
      </c>
    </row>
    <row r="10" spans="1:8">
      <c r="A10" s="491" t="s">
        <v>7</v>
      </c>
      <c r="B10" s="536" t="s">
        <v>8</v>
      </c>
    </row>
    <row r="11" spans="1:8">
      <c r="A11" s="491" t="s">
        <v>9</v>
      </c>
      <c r="B11" s="536" t="s">
        <v>10</v>
      </c>
      <c r="E11" s="537" t="s">
        <v>11</v>
      </c>
    </row>
    <row r="12" spans="1:8">
      <c r="A12" s="491"/>
      <c r="B12" s="538"/>
      <c r="E12" s="537" t="s">
        <v>12</v>
      </c>
    </row>
    <row r="13" spans="1:8">
      <c r="A13" s="491"/>
      <c r="B13" s="538"/>
      <c r="E13" s="537" t="s">
        <v>13</v>
      </c>
    </row>
    <row r="14" spans="1:8">
      <c r="A14" s="491"/>
      <c r="B14" s="538"/>
      <c r="E14" s="539" t="s">
        <v>14</v>
      </c>
    </row>
    <row r="15" spans="1:8">
      <c r="E15" s="539" t="s">
        <v>15</v>
      </c>
    </row>
    <row r="16" hidden="1" spans="1:8">
      <c r="A16" s="540" t="s">
        <v>16</v>
      </c>
      <c r="E16" s="537"/>
    </row>
    <row r="17" hidden="1" spans="1:5">
      <c r="A17" s="491" t="s">
        <v>17</v>
      </c>
      <c r="B17" s="491" t="s">
        <v>18</v>
      </c>
      <c r="E17" s="539"/>
    </row>
    <row r="18" hidden="1" spans="1:5">
      <c r="A18" s="541" t="s">
        <v>19</v>
      </c>
      <c r="E18" s="539"/>
    </row>
    <row r="19" hidden="1" spans="1:5">
      <c r="A19" s="541" t="s">
        <v>20</v>
      </c>
    </row>
    <row r="20" hidden="1" spans="1:5">
      <c r="A20" s="541" t="s">
        <v>21</v>
      </c>
    </row>
    <row r="21" hidden="1" spans="1:5">
      <c r="A21" s="541" t="s">
        <v>22</v>
      </c>
    </row>
    <row r="22" hidden="1" spans="1:5">
      <c r="A22" s="541" t="s">
        <v>23</v>
      </c>
    </row>
    <row r="23" hidden="1" spans="1:5">
      <c r="A23" s="541" t="s">
        <v>24</v>
      </c>
    </row>
    <row r="24" hidden="1" spans="1:5">
      <c r="A24" s="541" t="s">
        <v>25</v>
      </c>
    </row>
    <row r="25" hidden="1" spans="1:5">
      <c r="A25" s="541" t="s">
        <v>26</v>
      </c>
    </row>
    <row r="26" hidden="1" spans="1:5">
      <c r="A26" s="541" t="s">
        <v>27</v>
      </c>
    </row>
    <row r="27" hidden="1" spans="1:5">
      <c r="A27" s="541" t="s">
        <v>28</v>
      </c>
    </row>
    <row r="28" hidden="1" spans="1:5">
      <c r="A28" s="541" t="s">
        <v>29</v>
      </c>
    </row>
    <row r="29" hidden="1" spans="1:5">
      <c r="A29" s="541" t="s">
        <v>30</v>
      </c>
    </row>
    <row r="30" hidden="1" spans="1:5">
      <c r="A30" s="541" t="s">
        <v>31</v>
      </c>
    </row>
    <row r="31" hidden="1" spans="1:5">
      <c r="A31" s="541" t="s">
        <v>32</v>
      </c>
    </row>
    <row r="32" hidden="1" spans="1:5">
      <c r="A32" s="541" t="s">
        <v>33</v>
      </c>
    </row>
    <row r="33" hidden="1" spans="1:1">
      <c r="A33" s="541" t="s">
        <v>34</v>
      </c>
    </row>
    <row r="34" hidden="1" spans="1:1">
      <c r="A34" s="541" t="s">
        <v>35</v>
      </c>
    </row>
    <row r="35" hidden="1" spans="1:1">
      <c r="A35" s="541" t="s">
        <v>36</v>
      </c>
    </row>
    <row r="36" hidden="1" spans="1:1">
      <c r="A36" s="541" t="s">
        <v>37</v>
      </c>
    </row>
    <row r="37" hidden="1" spans="1:1">
      <c r="A37" s="541" t="s">
        <v>38</v>
      </c>
    </row>
    <row r="38" hidden="1" spans="1:1">
      <c r="A38" s="541" t="s">
        <v>39</v>
      </c>
    </row>
    <row r="39" hidden="1" spans="1:1">
      <c r="A39" s="541" t="s">
        <v>40</v>
      </c>
    </row>
    <row r="40" hidden="1" spans="1:1">
      <c r="A40" s="541" t="s">
        <v>41</v>
      </c>
    </row>
    <row r="41" hidden="1" spans="1:1">
      <c r="A41" s="541" t="s">
        <v>42</v>
      </c>
    </row>
    <row r="42" hidden="1" spans="1:1">
      <c r="A42" s="541" t="s">
        <v>43</v>
      </c>
    </row>
    <row r="43" hidden="1" spans="1:1">
      <c r="A43" s="541" t="s">
        <v>44</v>
      </c>
    </row>
    <row r="44" hidden="1" spans="1:1">
      <c r="A44" s="541" t="s">
        <v>45</v>
      </c>
    </row>
    <row r="45" hidden="1" spans="1:1">
      <c r="A45" s="541" t="s">
        <v>46</v>
      </c>
    </row>
    <row r="46" hidden="1" spans="1:1">
      <c r="A46" s="541" t="s">
        <v>47</v>
      </c>
    </row>
    <row r="47" hidden="1" spans="1:1">
      <c r="A47" s="541" t="s">
        <v>48</v>
      </c>
    </row>
    <row r="48" hidden="1" spans="1:1">
      <c r="A48" s="541" t="s">
        <v>49</v>
      </c>
    </row>
    <row r="49" hidden="1" spans="1:1">
      <c r="A49" s="541" t="s">
        <v>50</v>
      </c>
    </row>
    <row r="50" hidden="1" spans="1:1">
      <c r="A50" s="541" t="s">
        <v>51</v>
      </c>
    </row>
    <row r="51" hidden="1" spans="1:1">
      <c r="A51" s="541" t="s">
        <v>52</v>
      </c>
    </row>
    <row r="52" hidden="1" spans="1:1">
      <c r="A52" s="541" t="s">
        <v>53</v>
      </c>
    </row>
    <row r="53" hidden="1" spans="1:1">
      <c r="A53" s="541" t="s">
        <v>54</v>
      </c>
    </row>
    <row r="54" hidden="1" spans="1:1">
      <c r="A54" s="541" t="s">
        <v>55</v>
      </c>
    </row>
    <row r="55" hidden="1" spans="1:1">
      <c r="A55" s="541" t="s">
        <v>56</v>
      </c>
    </row>
    <row r="56" hidden="1" spans="1:1">
      <c r="A56" s="541" t="s">
        <v>57</v>
      </c>
    </row>
    <row r="57" hidden="1" spans="1:1">
      <c r="A57" s="541" t="s">
        <v>58</v>
      </c>
    </row>
    <row r="58" hidden="1" spans="1:1">
      <c r="A58" s="541" t="s">
        <v>59</v>
      </c>
    </row>
    <row r="59" hidden="1" spans="1:1">
      <c r="A59" s="541" t="s">
        <v>60</v>
      </c>
    </row>
    <row r="60" hidden="1" spans="1:1">
      <c r="A60" s="541" t="s">
        <v>61</v>
      </c>
    </row>
    <row r="61" hidden="1" spans="1:1">
      <c r="A61" s="541" t="s">
        <v>62</v>
      </c>
    </row>
    <row r="62" hidden="1" spans="1:1">
      <c r="A62" s="541" t="s">
        <v>63</v>
      </c>
    </row>
    <row r="63" hidden="1" spans="1:1">
      <c r="A63" s="541" t="s">
        <v>64</v>
      </c>
    </row>
    <row r="64" hidden="1" spans="1:1">
      <c r="A64" s="541" t="s">
        <v>65</v>
      </c>
    </row>
    <row r="65" hidden="1" spans="1:1">
      <c r="A65" s="541" t="s">
        <v>66</v>
      </c>
    </row>
    <row r="66" hidden="1" spans="1:1">
      <c r="A66" s="541" t="s">
        <v>67</v>
      </c>
    </row>
    <row r="67" hidden="1" spans="1:1">
      <c r="A67" s="541" t="s">
        <v>68</v>
      </c>
    </row>
    <row r="68" hidden="1" spans="1:1">
      <c r="A68" s="541" t="s">
        <v>69</v>
      </c>
    </row>
    <row r="69" hidden="1" spans="1:1">
      <c r="A69" s="541" t="s">
        <v>70</v>
      </c>
    </row>
    <row r="70" hidden="1" spans="1:1">
      <c r="A70" s="541" t="s">
        <v>71</v>
      </c>
    </row>
    <row r="71" hidden="1" spans="1:1">
      <c r="A71" s="541" t="s">
        <v>72</v>
      </c>
    </row>
    <row r="72" hidden="1" spans="1:1">
      <c r="A72" s="541" t="s">
        <v>73</v>
      </c>
    </row>
    <row r="73" hidden="1" spans="1:1">
      <c r="A73" s="541" t="s">
        <v>74</v>
      </c>
    </row>
    <row r="74" hidden="1" spans="1:1">
      <c r="A74" s="541" t="s">
        <v>75</v>
      </c>
    </row>
    <row r="75" hidden="1" spans="1:1">
      <c r="A75" s="541" t="s">
        <v>76</v>
      </c>
    </row>
    <row r="76" hidden="1" spans="1:1">
      <c r="A76" s="541" t="s">
        <v>77</v>
      </c>
    </row>
    <row r="77" hidden="1" spans="1:1">
      <c r="A77" s="541" t="s">
        <v>78</v>
      </c>
    </row>
    <row r="78" hidden="1" spans="1:1">
      <c r="A78" s="541" t="s">
        <v>79</v>
      </c>
    </row>
    <row r="79" hidden="1" spans="1:1">
      <c r="A79" s="541" t="s">
        <v>80</v>
      </c>
    </row>
    <row r="80" hidden="1" spans="1:1">
      <c r="A80" s="541" t="s">
        <v>81</v>
      </c>
    </row>
    <row r="81" hidden="1" spans="1:1">
      <c r="A81" s="541" t="s">
        <v>82</v>
      </c>
    </row>
    <row r="82" hidden="1" spans="1:1">
      <c r="A82" s="541" t="s">
        <v>83</v>
      </c>
    </row>
    <row r="83" hidden="1" spans="1:1">
      <c r="A83" s="541" t="s">
        <v>84</v>
      </c>
    </row>
    <row r="84" hidden="1" spans="1:1">
      <c r="A84" s="541" t="s">
        <v>85</v>
      </c>
    </row>
    <row r="85" hidden="1" spans="1:1">
      <c r="A85" s="541" t="s">
        <v>86</v>
      </c>
    </row>
    <row r="86" hidden="1" spans="1:1">
      <c r="A86" s="541" t="s">
        <v>87</v>
      </c>
    </row>
    <row r="87" hidden="1" spans="1:1">
      <c r="A87" s="541" t="s">
        <v>88</v>
      </c>
    </row>
    <row r="88" hidden="1" spans="1:1">
      <c r="A88" s="541" t="s">
        <v>89</v>
      </c>
    </row>
    <row r="89" hidden="1" spans="1:1">
      <c r="A89" s="541" t="s">
        <v>90</v>
      </c>
    </row>
    <row r="90" hidden="1" spans="1:1">
      <c r="A90" s="541" t="s">
        <v>91</v>
      </c>
    </row>
    <row r="91" hidden="1" spans="1:1">
      <c r="A91" s="541" t="s">
        <v>92</v>
      </c>
    </row>
    <row r="92" hidden="1" spans="1:1">
      <c r="A92" s="541" t="s">
        <v>93</v>
      </c>
    </row>
    <row r="93" hidden="1" spans="1:1">
      <c r="A93" s="541" t="s">
        <v>94</v>
      </c>
    </row>
    <row r="94" hidden="1" spans="1:1">
      <c r="A94" s="541" t="s">
        <v>95</v>
      </c>
    </row>
    <row r="95" hidden="1" spans="1:1">
      <c r="A95" s="541" t="s">
        <v>96</v>
      </c>
    </row>
    <row r="96" hidden="1" spans="1:1">
      <c r="A96" s="541" t="s">
        <v>97</v>
      </c>
    </row>
    <row r="97" hidden="1" spans="1:1">
      <c r="A97" s="541" t="s">
        <v>98</v>
      </c>
    </row>
    <row r="98" hidden="1" spans="1:1">
      <c r="A98" s="541" t="s">
        <v>99</v>
      </c>
    </row>
    <row r="99" hidden="1" spans="1:1">
      <c r="A99" s="541" t="s">
        <v>100</v>
      </c>
    </row>
    <row r="100" hidden="1" spans="1:1">
      <c r="A100" s="541" t="s">
        <v>101</v>
      </c>
    </row>
    <row r="101" hidden="1" spans="1:1">
      <c r="A101" s="541" t="s">
        <v>102</v>
      </c>
    </row>
    <row r="102" hidden="1" spans="1:1">
      <c r="A102" s="541" t="s">
        <v>103</v>
      </c>
    </row>
    <row r="103" hidden="1" spans="1:1">
      <c r="A103" s="541" t="s">
        <v>104</v>
      </c>
    </row>
    <row r="104" hidden="1" spans="1:1">
      <c r="A104" s="541" t="s">
        <v>105</v>
      </c>
    </row>
    <row r="105" hidden="1" spans="1:1">
      <c r="A105" s="541" t="s">
        <v>106</v>
      </c>
    </row>
    <row r="106" hidden="1" spans="1:1">
      <c r="A106" s="541" t="s">
        <v>107</v>
      </c>
    </row>
    <row r="107" hidden="1" spans="1:1">
      <c r="A107" s="541" t="s">
        <v>108</v>
      </c>
    </row>
  </sheetData>
  <dataValidations count="1">
    <dataValidation type="list" allowBlank="1" showInputMessage="1" showErrorMessage="1" sqref="A6">
      <formula1>"被评估单位,产权持有单位,标的公司"</formula1>
    </dataValidation>
  </dataValidations>
  <pageMargins left="0.75" right="0.75" top="1" bottom="1" header="0.5" footer="0.5"/>
  <pageSetup paperSize="9" orientation="portrait" horizontalDpi="300" verticalDpi="300"/>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FF0000"/>
    <pageSetUpPr fitToPage="1"/>
  </sheetPr>
  <dimension ref="A1:P88"/>
  <sheetViews>
    <sheetView view="pageBreakPreview" zoomScaleNormal="100" workbookViewId="0">
      <selection activeCell="C6" sqref="C6"/>
    </sheetView>
  </sheetViews>
  <sheetFormatPr defaultColWidth="9" defaultRowHeight="15.75" customHeight="1"/>
  <cols>
    <col min="1" max="1" width="5.83333333333333" style="48" customWidth="1"/>
    <col min="2" max="2" width="15" style="48" customWidth="1"/>
    <col min="3" max="3" width="9" style="48"/>
    <col min="4" max="4" width="11" style="48" customWidth="1"/>
    <col min="5" max="5" width="7.83333333333333" style="48" customWidth="1"/>
    <col min="6" max="6" width="11.8333333333333" style="48" customWidth="1"/>
    <col min="7" max="7" width="12.5" style="48" customWidth="1"/>
    <col min="8" max="8" width="14.6666666666667" style="48" customWidth="1"/>
    <col min="9" max="9" width="13" style="48" customWidth="1"/>
    <col min="10" max="10" width="8.83333333333333" style="48" customWidth="1"/>
    <col min="11" max="11" width="8.5" style="48" customWidth="1"/>
    <col min="12" max="16384" width="9" style="48"/>
  </cols>
  <sheetData>
    <row r="1" s="46" customFormat="1" ht="30" customHeight="1" spans="1:16">
      <c r="A1" s="49" t="s">
        <v>281</v>
      </c>
      <c r="B1" s="49"/>
      <c r="C1" s="49"/>
      <c r="D1" s="49"/>
      <c r="E1" s="49"/>
      <c r="F1" s="49"/>
      <c r="G1" s="49"/>
      <c r="H1" s="49"/>
      <c r="I1" s="49"/>
      <c r="J1" s="49"/>
      <c r="K1" s="49"/>
      <c r="L1" s="49"/>
    </row>
    <row r="2" s="77" customFormat="1" ht="16.5" customHeight="1" spans="1:16">
      <c r="A2" s="50" t="str">
        <f>公用信息!E7</f>
        <v>评估基准日：2025年10月31日</v>
      </c>
      <c r="B2" s="50"/>
      <c r="C2" s="50"/>
      <c r="D2" s="50"/>
      <c r="E2" s="50"/>
      <c r="F2" s="50"/>
      <c r="G2" s="50"/>
      <c r="H2" s="50"/>
      <c r="I2" s="50"/>
      <c r="J2" s="50"/>
      <c r="K2" s="50"/>
      <c r="L2" s="50"/>
      <c r="M2" s="52"/>
      <c r="N2" s="52"/>
      <c r="O2" s="52"/>
    </row>
    <row r="3" s="77" customFormat="1" ht="16.5" customHeight="1" spans="1:16">
      <c r="A3" s="50"/>
      <c r="B3" s="50"/>
      <c r="C3" s="50"/>
      <c r="D3" s="50"/>
      <c r="E3" s="50"/>
      <c r="F3" s="50"/>
      <c r="G3" s="50"/>
      <c r="H3" s="51"/>
      <c r="I3" s="51"/>
      <c r="J3" s="51"/>
      <c r="K3" s="53" t="s">
        <v>282</v>
      </c>
      <c r="L3" s="53"/>
      <c r="M3" s="52"/>
      <c r="N3" s="52"/>
      <c r="O3" s="52"/>
    </row>
    <row r="4" s="77" customFormat="1" ht="16.5" customHeight="1" spans="1:16">
      <c r="A4" s="90" t="str">
        <f>公用信息!E6</f>
        <v>被评估单位：杭州建德杭氧气体有限公司</v>
      </c>
      <c r="B4" s="52"/>
      <c r="C4" s="52"/>
      <c r="D4" s="52"/>
      <c r="E4" s="52"/>
      <c r="F4" s="52"/>
      <c r="G4" s="52"/>
      <c r="H4" s="52"/>
      <c r="I4" s="52"/>
      <c r="J4" s="52"/>
      <c r="K4" s="156" t="e">
        <f>'3-2交易性金融资产汇总'!F4</f>
        <v>#REF!</v>
      </c>
      <c r="L4" s="156"/>
      <c r="M4" s="52"/>
      <c r="N4" s="52"/>
      <c r="O4" s="52"/>
    </row>
    <row r="5" s="78" customFormat="1" ht="16.5" customHeight="1" spans="1:16">
      <c r="A5" s="56" t="s">
        <v>175</v>
      </c>
      <c r="B5" s="56" t="s">
        <v>176</v>
      </c>
      <c r="C5" s="56" t="s">
        <v>283</v>
      </c>
      <c r="D5" s="56" t="s">
        <v>177</v>
      </c>
      <c r="E5" s="56" t="s">
        <v>284</v>
      </c>
      <c r="F5" s="56" t="s">
        <v>285</v>
      </c>
      <c r="G5" s="56" t="s">
        <v>111</v>
      </c>
      <c r="H5" s="56" t="s">
        <v>286</v>
      </c>
      <c r="I5" s="56" t="s">
        <v>112</v>
      </c>
      <c r="J5" s="56" t="s">
        <v>113</v>
      </c>
      <c r="K5" s="56" t="s">
        <v>114</v>
      </c>
      <c r="L5" s="56" t="s">
        <v>247</v>
      </c>
      <c r="M5" s="58"/>
      <c r="N5" s="58"/>
      <c r="O5" s="58"/>
      <c r="P5" s="80"/>
    </row>
    <row r="6" s="77" customFormat="1" ht="16.5" customHeight="1" spans="1:16">
      <c r="A6" s="56"/>
      <c r="B6" s="238"/>
      <c r="C6" s="99"/>
      <c r="D6" s="61"/>
      <c r="E6" s="94"/>
      <c r="F6" s="62"/>
      <c r="G6" s="62"/>
      <c r="H6" s="62"/>
      <c r="I6" s="62"/>
      <c r="J6" s="62">
        <f>I6-G6</f>
        <v>0</v>
      </c>
      <c r="K6" s="62" t="str">
        <f>IF(G6=0,"",J6/G6*100)</f>
        <v/>
      </c>
      <c r="L6" s="63"/>
      <c r="M6" s="64"/>
      <c r="N6" s="64"/>
      <c r="O6" s="64"/>
      <c r="P6" s="72"/>
    </row>
    <row r="7" s="77" customFormat="1" ht="16.5" customHeight="1" spans="1:16">
      <c r="A7" s="56"/>
      <c r="B7" s="60"/>
      <c r="C7" s="56"/>
      <c r="D7" s="61"/>
      <c r="E7" s="94"/>
      <c r="F7" s="62"/>
      <c r="G7" s="62"/>
      <c r="H7" s="62"/>
      <c r="I7" s="62"/>
      <c r="J7" s="62">
        <f t="shared" ref="J7:J29" si="0">I7-G7</f>
        <v>0</v>
      </c>
      <c r="K7" s="62" t="str">
        <f t="shared" ref="K7:K29" si="1">IF(G7=0,"",J7/G7*100)</f>
        <v/>
      </c>
      <c r="L7" s="63"/>
      <c r="M7" s="64"/>
      <c r="N7" s="64"/>
      <c r="O7" s="64"/>
      <c r="P7" s="72"/>
    </row>
    <row r="8" s="77" customFormat="1" ht="16.5" customHeight="1" spans="1:16">
      <c r="A8" s="56"/>
      <c r="B8" s="60"/>
      <c r="C8" s="56"/>
      <c r="D8" s="61"/>
      <c r="E8" s="94"/>
      <c r="F8" s="62"/>
      <c r="G8" s="62"/>
      <c r="H8" s="62"/>
      <c r="I8" s="62"/>
      <c r="J8" s="62">
        <f t="shared" si="0"/>
        <v>0</v>
      </c>
      <c r="K8" s="62" t="str">
        <f t="shared" si="1"/>
        <v/>
      </c>
      <c r="L8" s="63"/>
      <c r="M8" s="64"/>
      <c r="N8" s="64"/>
      <c r="O8" s="64"/>
      <c r="P8" s="72"/>
    </row>
    <row r="9" s="77" customFormat="1" ht="16.5" customHeight="1" spans="1:16">
      <c r="A9" s="56"/>
      <c r="B9" s="60"/>
      <c r="C9" s="56"/>
      <c r="D9" s="61"/>
      <c r="E9" s="94"/>
      <c r="F9" s="62"/>
      <c r="G9" s="62"/>
      <c r="H9" s="62"/>
      <c r="I9" s="62"/>
      <c r="J9" s="62">
        <f t="shared" si="0"/>
        <v>0</v>
      </c>
      <c r="K9" s="62" t="str">
        <f t="shared" si="1"/>
        <v/>
      </c>
      <c r="L9" s="63"/>
      <c r="M9" s="64"/>
      <c r="N9" s="64"/>
      <c r="O9" s="64"/>
      <c r="P9" s="72"/>
    </row>
    <row r="10" s="77" customFormat="1" ht="16.5" customHeight="1" spans="1:16">
      <c r="A10" s="56"/>
      <c r="B10" s="60"/>
      <c r="C10" s="56"/>
      <c r="D10" s="61"/>
      <c r="E10" s="94"/>
      <c r="F10" s="62"/>
      <c r="G10" s="62"/>
      <c r="H10" s="62"/>
      <c r="I10" s="62"/>
      <c r="J10" s="62">
        <f t="shared" si="0"/>
        <v>0</v>
      </c>
      <c r="K10" s="62" t="str">
        <f t="shared" si="1"/>
        <v/>
      </c>
      <c r="L10" s="63"/>
      <c r="M10" s="64"/>
      <c r="N10" s="64"/>
      <c r="O10" s="64"/>
      <c r="P10" s="72"/>
    </row>
    <row r="11" s="77" customFormat="1" ht="16.5" customHeight="1" spans="1:16">
      <c r="A11" s="56"/>
      <c r="B11" s="60"/>
      <c r="C11" s="56"/>
      <c r="D11" s="61"/>
      <c r="E11" s="94"/>
      <c r="F11" s="62"/>
      <c r="G11" s="62"/>
      <c r="H11" s="62"/>
      <c r="I11" s="62"/>
      <c r="J11" s="62">
        <f t="shared" si="0"/>
        <v>0</v>
      </c>
      <c r="K11" s="62" t="str">
        <f t="shared" si="1"/>
        <v/>
      </c>
      <c r="L11" s="63"/>
      <c r="M11" s="64"/>
      <c r="N11" s="64"/>
      <c r="O11" s="64"/>
      <c r="P11" s="72"/>
    </row>
    <row r="12" s="77" customFormat="1" ht="16.5" customHeight="1" spans="1:16">
      <c r="A12" s="56"/>
      <c r="B12" s="60"/>
      <c r="C12" s="56"/>
      <c r="D12" s="61"/>
      <c r="E12" s="94"/>
      <c r="F12" s="62"/>
      <c r="G12" s="62"/>
      <c r="H12" s="62"/>
      <c r="I12" s="62"/>
      <c r="J12" s="62">
        <f t="shared" si="0"/>
        <v>0</v>
      </c>
      <c r="K12" s="62" t="str">
        <f t="shared" si="1"/>
        <v/>
      </c>
      <c r="L12" s="63"/>
      <c r="M12" s="64"/>
      <c r="N12" s="64"/>
      <c r="O12" s="64"/>
      <c r="P12" s="72"/>
    </row>
    <row r="13" s="77" customFormat="1" ht="16.5" customHeight="1" spans="1:16">
      <c r="A13" s="56"/>
      <c r="B13" s="60"/>
      <c r="C13" s="56"/>
      <c r="D13" s="61"/>
      <c r="E13" s="94"/>
      <c r="F13" s="62"/>
      <c r="G13" s="62"/>
      <c r="H13" s="62"/>
      <c r="I13" s="62"/>
      <c r="J13" s="62">
        <f t="shared" si="0"/>
        <v>0</v>
      </c>
      <c r="K13" s="62" t="str">
        <f t="shared" si="1"/>
        <v/>
      </c>
      <c r="L13" s="63"/>
      <c r="M13" s="64"/>
      <c r="N13" s="64"/>
      <c r="O13" s="64"/>
      <c r="P13" s="72"/>
    </row>
    <row r="14" s="77" customFormat="1" ht="16.5" customHeight="1" spans="1:16">
      <c r="A14" s="56"/>
      <c r="B14" s="60"/>
      <c r="C14" s="56"/>
      <c r="D14" s="61"/>
      <c r="E14" s="94"/>
      <c r="F14" s="62"/>
      <c r="G14" s="62"/>
      <c r="H14" s="62"/>
      <c r="I14" s="62"/>
      <c r="J14" s="62">
        <f t="shared" si="0"/>
        <v>0</v>
      </c>
      <c r="K14" s="62" t="str">
        <f t="shared" si="1"/>
        <v/>
      </c>
      <c r="L14" s="63"/>
      <c r="M14" s="64"/>
      <c r="N14" s="64"/>
      <c r="O14" s="64"/>
      <c r="P14" s="72"/>
    </row>
    <row r="15" s="77" customFormat="1" ht="16.5" customHeight="1" spans="1:16">
      <c r="A15" s="56"/>
      <c r="B15" s="60"/>
      <c r="C15" s="56"/>
      <c r="D15" s="61"/>
      <c r="E15" s="94"/>
      <c r="F15" s="62"/>
      <c r="G15" s="62"/>
      <c r="H15" s="62"/>
      <c r="I15" s="62"/>
      <c r="J15" s="62">
        <f t="shared" si="0"/>
        <v>0</v>
      </c>
      <c r="K15" s="62" t="str">
        <f t="shared" si="1"/>
        <v/>
      </c>
      <c r="L15" s="63"/>
      <c r="M15" s="64"/>
      <c r="N15" s="64"/>
      <c r="O15" s="64"/>
      <c r="P15" s="72"/>
    </row>
    <row r="16" s="77" customFormat="1" ht="16.5" customHeight="1" spans="1:16">
      <c r="A16" s="56"/>
      <c r="B16" s="60"/>
      <c r="C16" s="56"/>
      <c r="D16" s="61"/>
      <c r="E16" s="94"/>
      <c r="F16" s="62"/>
      <c r="G16" s="62"/>
      <c r="H16" s="62"/>
      <c r="I16" s="62"/>
      <c r="J16" s="62">
        <f t="shared" si="0"/>
        <v>0</v>
      </c>
      <c r="K16" s="62" t="str">
        <f t="shared" si="1"/>
        <v/>
      </c>
      <c r="L16" s="63"/>
      <c r="M16" s="64"/>
      <c r="N16" s="64"/>
      <c r="O16" s="64"/>
      <c r="P16" s="72"/>
    </row>
    <row r="17" s="77" customFormat="1" ht="16.5" customHeight="1" spans="1:16">
      <c r="A17" s="56"/>
      <c r="B17" s="60"/>
      <c r="C17" s="56"/>
      <c r="D17" s="61"/>
      <c r="E17" s="94"/>
      <c r="F17" s="62"/>
      <c r="G17" s="62"/>
      <c r="H17" s="62"/>
      <c r="I17" s="62"/>
      <c r="J17" s="62">
        <f t="shared" si="0"/>
        <v>0</v>
      </c>
      <c r="K17" s="62" t="str">
        <f t="shared" si="1"/>
        <v/>
      </c>
      <c r="L17" s="63"/>
      <c r="M17" s="64"/>
      <c r="N17" s="64"/>
      <c r="O17" s="64"/>
      <c r="P17" s="72"/>
    </row>
    <row r="18" s="77" customFormat="1" ht="16.5" customHeight="1" spans="1:16">
      <c r="A18" s="56"/>
      <c r="B18" s="60"/>
      <c r="C18" s="56"/>
      <c r="D18" s="61"/>
      <c r="E18" s="94"/>
      <c r="F18" s="62"/>
      <c r="G18" s="62"/>
      <c r="H18" s="62"/>
      <c r="I18" s="62"/>
      <c r="J18" s="62">
        <f t="shared" si="0"/>
        <v>0</v>
      </c>
      <c r="K18" s="62" t="str">
        <f t="shared" si="1"/>
        <v/>
      </c>
      <c r="L18" s="63"/>
      <c r="M18" s="64"/>
      <c r="N18" s="64"/>
      <c r="O18" s="64"/>
      <c r="P18" s="72"/>
    </row>
    <row r="19" s="77" customFormat="1" ht="16.5" customHeight="1" spans="1:16">
      <c r="A19" s="56"/>
      <c r="B19" s="60"/>
      <c r="C19" s="56"/>
      <c r="D19" s="61"/>
      <c r="E19" s="94"/>
      <c r="F19" s="62"/>
      <c r="G19" s="62"/>
      <c r="H19" s="62"/>
      <c r="I19" s="62"/>
      <c r="J19" s="62">
        <f t="shared" si="0"/>
        <v>0</v>
      </c>
      <c r="K19" s="62" t="str">
        <f t="shared" si="1"/>
        <v/>
      </c>
      <c r="L19" s="63"/>
      <c r="M19" s="64"/>
      <c r="N19" s="64"/>
      <c r="O19" s="64"/>
      <c r="P19" s="72"/>
    </row>
    <row r="20" s="77" customFormat="1" ht="16.5" customHeight="1" spans="1:16">
      <c r="A20" s="56"/>
      <c r="B20" s="60"/>
      <c r="C20" s="56"/>
      <c r="D20" s="61"/>
      <c r="E20" s="94"/>
      <c r="F20" s="62"/>
      <c r="G20" s="62"/>
      <c r="H20" s="62"/>
      <c r="I20" s="62"/>
      <c r="J20" s="62">
        <f t="shared" si="0"/>
        <v>0</v>
      </c>
      <c r="K20" s="62" t="str">
        <f t="shared" si="1"/>
        <v/>
      </c>
      <c r="L20" s="63"/>
      <c r="M20" s="64"/>
      <c r="N20" s="64"/>
      <c r="O20" s="64"/>
      <c r="P20" s="72"/>
    </row>
    <row r="21" s="77" customFormat="1" ht="16.5" customHeight="1" spans="1:16">
      <c r="A21" s="56"/>
      <c r="B21" s="60"/>
      <c r="C21" s="56"/>
      <c r="D21" s="61"/>
      <c r="E21" s="94"/>
      <c r="F21" s="62"/>
      <c r="G21" s="62"/>
      <c r="H21" s="62"/>
      <c r="I21" s="62"/>
      <c r="J21" s="62">
        <f t="shared" si="0"/>
        <v>0</v>
      </c>
      <c r="K21" s="62" t="str">
        <f t="shared" si="1"/>
        <v/>
      </c>
      <c r="L21" s="63"/>
      <c r="M21" s="64"/>
      <c r="N21" s="64"/>
      <c r="O21" s="64"/>
      <c r="P21" s="72"/>
    </row>
    <row r="22" s="77" customFormat="1" ht="16.5" customHeight="1" spans="1:16">
      <c r="A22" s="56"/>
      <c r="B22" s="60"/>
      <c r="C22" s="56"/>
      <c r="D22" s="61"/>
      <c r="E22" s="94"/>
      <c r="F22" s="62"/>
      <c r="G22" s="62"/>
      <c r="H22" s="62"/>
      <c r="I22" s="62"/>
      <c r="J22" s="62">
        <f t="shared" si="0"/>
        <v>0</v>
      </c>
      <c r="K22" s="62" t="str">
        <f t="shared" si="1"/>
        <v/>
      </c>
      <c r="L22" s="63"/>
      <c r="M22" s="64"/>
      <c r="N22" s="64"/>
      <c r="O22" s="64"/>
      <c r="P22" s="72"/>
    </row>
    <row r="23" s="77" customFormat="1" ht="16.5" customHeight="1" spans="1:16">
      <c r="A23" s="56"/>
      <c r="B23" s="60"/>
      <c r="C23" s="56"/>
      <c r="D23" s="61"/>
      <c r="E23" s="94"/>
      <c r="F23" s="62"/>
      <c r="G23" s="62"/>
      <c r="H23" s="62"/>
      <c r="I23" s="62"/>
      <c r="J23" s="62">
        <f t="shared" si="0"/>
        <v>0</v>
      </c>
      <c r="K23" s="62" t="str">
        <f t="shared" si="1"/>
        <v/>
      </c>
      <c r="L23" s="63"/>
      <c r="M23" s="64"/>
      <c r="N23" s="64"/>
      <c r="O23" s="64"/>
      <c r="P23" s="72"/>
    </row>
    <row r="24" s="77" customFormat="1" ht="16.5" customHeight="1" spans="1:16">
      <c r="A24" s="56"/>
      <c r="B24" s="60"/>
      <c r="C24" s="56"/>
      <c r="D24" s="61"/>
      <c r="E24" s="94"/>
      <c r="F24" s="62"/>
      <c r="G24" s="62"/>
      <c r="H24" s="62"/>
      <c r="I24" s="62"/>
      <c r="J24" s="62"/>
      <c r="K24" s="62"/>
      <c r="L24" s="63"/>
      <c r="M24" s="64"/>
      <c r="N24" s="64"/>
      <c r="O24" s="64"/>
      <c r="P24" s="72"/>
    </row>
    <row r="25" s="77" customFormat="1" ht="16.5" customHeight="1" spans="1:16">
      <c r="A25" s="56"/>
      <c r="B25" s="60"/>
      <c r="C25" s="56"/>
      <c r="D25" s="61"/>
      <c r="E25" s="94"/>
      <c r="F25" s="62"/>
      <c r="G25" s="62"/>
      <c r="H25" s="62"/>
      <c r="I25" s="62"/>
      <c r="J25" s="62"/>
      <c r="K25" s="62"/>
      <c r="L25" s="63"/>
      <c r="M25" s="64"/>
      <c r="N25" s="64"/>
      <c r="O25" s="64"/>
      <c r="P25" s="72"/>
    </row>
    <row r="26" s="77" customFormat="1" ht="16.5" customHeight="1" spans="1:16">
      <c r="A26" s="56"/>
      <c r="B26" s="60"/>
      <c r="C26" s="56"/>
      <c r="D26" s="61"/>
      <c r="E26" s="94"/>
      <c r="F26" s="62"/>
      <c r="G26" s="62"/>
      <c r="H26" s="62"/>
      <c r="I26" s="62"/>
      <c r="J26" s="62">
        <f t="shared" si="0"/>
        <v>0</v>
      </c>
      <c r="K26" s="62" t="str">
        <f t="shared" si="1"/>
        <v/>
      </c>
      <c r="L26" s="63"/>
      <c r="M26" s="64"/>
      <c r="N26" s="64"/>
      <c r="O26" s="64"/>
      <c r="P26" s="72"/>
    </row>
    <row r="27" s="77" customFormat="1" ht="16.5" customHeight="1" spans="1:16">
      <c r="A27" s="56"/>
      <c r="B27" s="60"/>
      <c r="C27" s="56"/>
      <c r="D27" s="61"/>
      <c r="E27" s="94"/>
      <c r="F27" s="62"/>
      <c r="G27" s="62"/>
      <c r="H27" s="62"/>
      <c r="I27" s="62"/>
      <c r="J27" s="62">
        <f t="shared" si="0"/>
        <v>0</v>
      </c>
      <c r="K27" s="62" t="str">
        <f t="shared" si="1"/>
        <v/>
      </c>
      <c r="L27" s="63"/>
      <c r="M27" s="64"/>
      <c r="N27" s="64"/>
      <c r="O27" s="64"/>
      <c r="P27" s="72"/>
    </row>
    <row r="28" s="77" customFormat="1" ht="16.5" customHeight="1" spans="1:16">
      <c r="A28" s="56"/>
      <c r="B28" s="60"/>
      <c r="C28" s="56"/>
      <c r="D28" s="61"/>
      <c r="E28" s="94"/>
      <c r="F28" s="62"/>
      <c r="G28" s="62"/>
      <c r="H28" s="62"/>
      <c r="I28" s="62"/>
      <c r="J28" s="62">
        <f t="shared" si="0"/>
        <v>0</v>
      </c>
      <c r="K28" s="62" t="str">
        <f t="shared" si="1"/>
        <v/>
      </c>
      <c r="L28" s="63"/>
      <c r="M28" s="64"/>
      <c r="N28" s="64"/>
      <c r="O28" s="64"/>
      <c r="P28" s="72"/>
    </row>
    <row r="29" s="77" customFormat="1" ht="16.5" customHeight="1" spans="1:16">
      <c r="A29" s="67" t="s">
        <v>287</v>
      </c>
      <c r="B29" s="57"/>
      <c r="C29" s="63"/>
      <c r="D29" s="61"/>
      <c r="E29" s="63"/>
      <c r="F29" s="62">
        <f>ROUND(SUM(F6:F28),2)</f>
        <v>0</v>
      </c>
      <c r="G29" s="62">
        <f>ROUND(SUM(G6:G28),2)</f>
        <v>0</v>
      </c>
      <c r="H29" s="62"/>
      <c r="I29" s="62">
        <f>ROUND(SUM(I6:I28),2)</f>
        <v>0</v>
      </c>
      <c r="J29" s="62">
        <f t="shared" si="0"/>
        <v>0</v>
      </c>
      <c r="K29" s="62" t="str">
        <f t="shared" si="1"/>
        <v/>
      </c>
      <c r="L29" s="63"/>
      <c r="M29" s="64"/>
      <c r="N29" s="64"/>
      <c r="O29" s="64"/>
      <c r="P29" s="72"/>
    </row>
    <row r="30" customHeight="1" spans="1:16">
      <c r="A30" s="68"/>
      <c r="B30" s="68"/>
      <c r="C30" s="68"/>
      <c r="D30" s="68"/>
      <c r="E30" s="123"/>
      <c r="F30" s="123"/>
      <c r="G30" s="123"/>
      <c r="H30" s="84"/>
      <c r="I30" s="84"/>
      <c r="J30" s="84"/>
      <c r="K30" s="84"/>
      <c r="L30" s="84"/>
      <c r="M30" s="64"/>
      <c r="N30" s="64"/>
      <c r="O30" s="64"/>
      <c r="P30" s="65"/>
    </row>
    <row r="31" customHeight="1" spans="1:16">
      <c r="A31" s="71"/>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64"/>
      <c r="B72" s="64"/>
      <c r="C72" s="64"/>
      <c r="D72" s="64"/>
      <c r="E72" s="64"/>
      <c r="F72" s="64"/>
      <c r="G72" s="64"/>
      <c r="H72" s="64"/>
      <c r="I72" s="64"/>
      <c r="J72" s="64"/>
      <c r="K72" s="64"/>
      <c r="L72" s="64"/>
      <c r="M72" s="64"/>
      <c r="N72" s="64"/>
      <c r="O72" s="64"/>
      <c r="P72" s="65"/>
    </row>
    <row r="73" customHeight="1" spans="1:16">
      <c r="A73" s="64"/>
      <c r="B73" s="64"/>
      <c r="C73" s="64"/>
      <c r="D73" s="64"/>
      <c r="E73" s="64"/>
      <c r="F73" s="64"/>
      <c r="G73" s="64"/>
      <c r="H73" s="64"/>
      <c r="I73" s="64"/>
      <c r="J73" s="64"/>
      <c r="K73" s="64"/>
      <c r="L73" s="64"/>
      <c r="M73" s="64"/>
      <c r="N73" s="64"/>
      <c r="O73" s="64"/>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5"/>
      <c r="B77" s="75"/>
      <c r="C77" s="75"/>
      <c r="D77" s="75"/>
      <c r="E77" s="75"/>
      <c r="F77" s="75"/>
      <c r="G77" s="75"/>
      <c r="H77" s="75"/>
      <c r="I77" s="75"/>
      <c r="J77" s="75"/>
      <c r="K77" s="75"/>
      <c r="L77" s="75"/>
      <c r="M77" s="75"/>
      <c r="N77" s="75"/>
      <c r="O77" s="75"/>
      <c r="P77" s="65"/>
    </row>
    <row r="78" customHeight="1" spans="1:16">
      <c r="A78" s="75"/>
      <c r="B78" s="75"/>
      <c r="C78" s="75"/>
      <c r="D78" s="75"/>
      <c r="E78" s="75"/>
      <c r="F78" s="75"/>
      <c r="G78" s="75"/>
      <c r="H78" s="75"/>
      <c r="I78" s="75"/>
      <c r="J78" s="75"/>
      <c r="K78" s="75"/>
      <c r="L78" s="75"/>
      <c r="M78" s="75"/>
      <c r="N78" s="75"/>
      <c r="O78" s="75"/>
      <c r="P78" s="65"/>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row r="87" customHeight="1" spans="1:15">
      <c r="A87" s="76"/>
      <c r="B87" s="76"/>
      <c r="C87" s="76"/>
      <c r="D87" s="76"/>
      <c r="E87" s="76"/>
      <c r="F87" s="76"/>
      <c r="G87" s="76"/>
      <c r="H87" s="76"/>
      <c r="I87" s="76"/>
      <c r="J87" s="76"/>
      <c r="K87" s="76"/>
      <c r="L87" s="76"/>
      <c r="M87" s="76"/>
      <c r="N87" s="76"/>
      <c r="O87" s="76"/>
    </row>
    <row r="88" customHeight="1" spans="1:15">
      <c r="A88" s="76"/>
      <c r="B88" s="76"/>
      <c r="C88" s="76"/>
      <c r="D88" s="76"/>
      <c r="E88" s="76"/>
      <c r="F88" s="76"/>
      <c r="G88" s="76"/>
      <c r="H88" s="76"/>
      <c r="I88" s="76"/>
      <c r="J88" s="76"/>
      <c r="K88" s="76"/>
      <c r="L88" s="76"/>
      <c r="M88" s="76"/>
      <c r="N88" s="76"/>
      <c r="O88" s="76"/>
    </row>
  </sheetData>
  <mergeCells count="5">
    <mergeCell ref="A1:L1"/>
    <mergeCell ref="A2:L2"/>
    <mergeCell ref="K3:L3"/>
    <mergeCell ref="K4:L4"/>
    <mergeCell ref="A29:B29"/>
  </mergeCells>
  <printOptions horizontalCentered="1"/>
  <pageMargins left="0.590551181102362" right="0.590551181102362" top="0.866141732283464" bottom="0.866141732283464" header="0.47244094488189" footer="0.590551181102362"/>
  <pageSetup paperSize="9" scale="99" fitToHeight="0" orientation="landscape" blackAndWhite="1"/>
  <headerFooter scaleWithDoc="0">
    <oddFooter>&amp;L&amp;"宋体,常规"&amp;11被评估单位填表人：
填表日期：2015年  月&amp;R&amp;"宋体,常规"&amp;11评估人员：</oddFooter>
  </headerFooter>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3"/>
  <dimension ref="A1:H27"/>
  <sheetViews>
    <sheetView zoomScale="75" zoomScaleNormal="75" workbookViewId="0">
      <selection activeCell="L20" sqref="L20"/>
    </sheetView>
  </sheetViews>
  <sheetFormatPr defaultColWidth="11" defaultRowHeight="15.75" outlineLevelCol="7"/>
  <cols>
    <col min="1" max="1" width="5" style="11" customWidth="1"/>
    <col min="2" max="2" width="23.6666666666667" style="11" customWidth="1"/>
    <col min="3" max="3" width="18.6666666666667" style="12" customWidth="1"/>
    <col min="4" max="4" width="29.3333333333333" style="12" customWidth="1"/>
    <col min="5" max="5" width="21.5" style="12" customWidth="1"/>
    <col min="6" max="6" width="16.8333333333333" style="12" customWidth="1"/>
    <col min="7" max="7" width="16" style="12" customWidth="1"/>
    <col min="8" max="8" width="11.5" style="12" customWidth="1"/>
    <col min="9" max="9" width="3.5" style="12" customWidth="1"/>
    <col min="10" max="10" width="18" style="12" customWidth="1"/>
    <col min="11" max="16384" width="11" style="12"/>
  </cols>
  <sheetData>
    <row r="1" ht="21.75" customHeight="1" spans="1:8">
      <c r="A1" s="13" t="s">
        <v>1393</v>
      </c>
      <c r="B1" s="14"/>
      <c r="C1" s="14"/>
      <c r="D1" s="14"/>
      <c r="E1" s="15"/>
      <c r="F1" s="14"/>
      <c r="G1" s="14"/>
      <c r="H1" s="14"/>
    </row>
    <row r="2" ht="30.75" customHeight="1" spans="1:8">
      <c r="A2" s="16" t="str">
        <f>公用信息!E7</f>
        <v>评估基准日：2025年10月31日</v>
      </c>
      <c r="B2" s="14"/>
      <c r="C2" s="14"/>
      <c r="D2" s="14"/>
      <c r="E2" s="14"/>
      <c r="F2" s="14"/>
      <c r="G2" s="14"/>
      <c r="H2" s="17"/>
    </row>
    <row r="3" ht="24" customHeight="1" spans="1:8">
      <c r="A3" s="16"/>
      <c r="B3" s="14"/>
      <c r="C3" s="14"/>
      <c r="D3" s="14"/>
      <c r="E3" s="14"/>
      <c r="F3" s="14"/>
      <c r="G3" s="14"/>
      <c r="H3" s="18" t="s">
        <v>1394</v>
      </c>
    </row>
    <row r="4" ht="20.25" customHeight="1" spans="1:8">
      <c r="A4" s="19" t="str">
        <f>公用信息!E6</f>
        <v>被评估单位：杭州建德杭氧气体有限公司</v>
      </c>
      <c r="H4" s="20" t="e">
        <f>#REF!</f>
        <v>#REF!</v>
      </c>
    </row>
    <row r="5" ht="24" customHeight="1" spans="1:8">
      <c r="A5" s="21" t="s">
        <v>175</v>
      </c>
      <c r="B5" s="21" t="s">
        <v>215</v>
      </c>
      <c r="C5" s="21" t="s">
        <v>111</v>
      </c>
      <c r="D5" s="21" t="s">
        <v>1395</v>
      </c>
      <c r="E5" s="21" t="s">
        <v>112</v>
      </c>
      <c r="F5" s="21" t="s">
        <v>113</v>
      </c>
      <c r="G5" s="21" t="s">
        <v>1288</v>
      </c>
      <c r="H5" s="21" t="s">
        <v>247</v>
      </c>
    </row>
    <row r="6" ht="24" customHeight="1" spans="1:8">
      <c r="A6" s="22">
        <v>1</v>
      </c>
      <c r="B6" s="23" t="s">
        <v>1396</v>
      </c>
      <c r="C6" s="24"/>
      <c r="D6" s="24">
        <f t="shared" ref="D6:E9" si="0">C6</f>
        <v>0</v>
      </c>
      <c r="E6" s="25">
        <f t="shared" si="0"/>
        <v>0</v>
      </c>
      <c r="F6" s="26">
        <f>E6-D6</f>
        <v>0</v>
      </c>
      <c r="G6" s="26" t="str">
        <f>IF(D6=0,"",F6*100/D6)</f>
        <v/>
      </c>
      <c r="H6" s="27"/>
    </row>
    <row r="7" ht="24" customHeight="1" spans="1:8">
      <c r="A7" s="22">
        <v>2</v>
      </c>
      <c r="B7" s="23" t="s">
        <v>1397</v>
      </c>
      <c r="C7" s="24"/>
      <c r="D7" s="24">
        <f t="shared" si="0"/>
        <v>0</v>
      </c>
      <c r="E7" s="25">
        <f t="shared" si="0"/>
        <v>0</v>
      </c>
      <c r="F7" s="26">
        <f>E7-D7</f>
        <v>0</v>
      </c>
      <c r="G7" s="26" t="str">
        <f>IF(D7=0,"",F7*100/D7)</f>
        <v/>
      </c>
      <c r="H7" s="27"/>
    </row>
    <row r="8" ht="24" customHeight="1" spans="1:8">
      <c r="A8" s="22">
        <v>3</v>
      </c>
      <c r="B8" s="23" t="s">
        <v>1398</v>
      </c>
      <c r="C8" s="24"/>
      <c r="D8" s="24">
        <f t="shared" si="0"/>
        <v>0</v>
      </c>
      <c r="E8" s="25">
        <f t="shared" si="0"/>
        <v>0</v>
      </c>
      <c r="F8" s="26">
        <f>E8-D8</f>
        <v>0</v>
      </c>
      <c r="G8" s="26" t="str">
        <f>IF(D8=0,"",F8*100/D8)</f>
        <v/>
      </c>
      <c r="H8" s="27"/>
    </row>
    <row r="9" ht="24" customHeight="1" spans="1:8">
      <c r="A9" s="22">
        <v>4</v>
      </c>
      <c r="B9" s="23" t="s">
        <v>1399</v>
      </c>
      <c r="C9" s="24"/>
      <c r="D9" s="24">
        <f t="shared" si="0"/>
        <v>0</v>
      </c>
      <c r="E9" s="25">
        <f t="shared" si="0"/>
        <v>0</v>
      </c>
      <c r="F9" s="26">
        <f>E9-D9</f>
        <v>0</v>
      </c>
      <c r="G9" s="26" t="str">
        <f>IF(D9=0,"",F9*100/D9)</f>
        <v/>
      </c>
      <c r="H9" s="27"/>
    </row>
    <row r="10" ht="24" customHeight="1" spans="1:8">
      <c r="A10" s="22">
        <v>5</v>
      </c>
      <c r="B10" s="23" t="s">
        <v>1400</v>
      </c>
      <c r="C10" s="24"/>
      <c r="D10" s="28">
        <f>C10+D22+E22-G24</f>
        <v>0</v>
      </c>
      <c r="E10" s="28">
        <f>D10</f>
        <v>0</v>
      </c>
      <c r="F10" s="26">
        <f>E10-D10</f>
        <v>0</v>
      </c>
      <c r="G10" s="26" t="str">
        <f>IF(D10=0,"",F10*100/D10)</f>
        <v/>
      </c>
      <c r="H10" s="27"/>
    </row>
    <row r="11" ht="24" customHeight="1" spans="1:8">
      <c r="A11" s="22"/>
      <c r="B11" s="23"/>
      <c r="C11" s="24"/>
      <c r="D11" s="28"/>
      <c r="E11" s="28"/>
      <c r="F11" s="26"/>
      <c r="G11" s="26"/>
      <c r="H11" s="27"/>
    </row>
    <row r="12" ht="24" customHeight="1" spans="1:8">
      <c r="A12" s="22">
        <v>6</v>
      </c>
      <c r="B12" s="23" t="s">
        <v>1401</v>
      </c>
      <c r="C12" s="27"/>
      <c r="D12" s="27"/>
      <c r="E12" s="25" t="e">
        <f>#REF!</f>
        <v>#REF!</v>
      </c>
      <c r="F12" s="26" t="e">
        <f t="shared" ref="F12:F19" si="1">E12-D12</f>
        <v>#REF!</v>
      </c>
      <c r="G12" s="26" t="str">
        <f t="shared" ref="G12:G19" si="2">IF(D12=0,"",F12*100/D12)</f>
        <v/>
      </c>
      <c r="H12" s="27"/>
    </row>
    <row r="13" ht="24" customHeight="1" spans="1:8">
      <c r="A13" s="22">
        <v>7</v>
      </c>
      <c r="B13" s="542" t="s">
        <v>1402</v>
      </c>
      <c r="C13" s="30"/>
      <c r="D13" s="30"/>
      <c r="E13" s="25" t="e">
        <f>#REF!</f>
        <v>#REF!</v>
      </c>
      <c r="F13" s="26" t="e">
        <f t="shared" si="1"/>
        <v>#REF!</v>
      </c>
      <c r="G13" s="26" t="str">
        <f t="shared" si="2"/>
        <v/>
      </c>
      <c r="H13" s="31"/>
    </row>
    <row r="14" ht="24" customHeight="1" spans="1:8">
      <c r="A14" s="22">
        <v>8</v>
      </c>
      <c r="B14" s="32" t="s">
        <v>1403</v>
      </c>
      <c r="C14" s="28">
        <f>SUM(C6:C8)+C10+C12-C13</f>
        <v>0</v>
      </c>
      <c r="D14" s="28">
        <f>SUM(D6:D8)+D10+D12-D13</f>
        <v>0</v>
      </c>
      <c r="E14" s="28" t="e">
        <f>SUM(E6:E8)+E10+E12-E13</f>
        <v>#REF!</v>
      </c>
      <c r="F14" s="26" t="e">
        <f t="shared" si="1"/>
        <v>#REF!</v>
      </c>
      <c r="G14" s="26" t="str">
        <f t="shared" si="2"/>
        <v/>
      </c>
      <c r="H14" s="31"/>
    </row>
    <row r="15" ht="24" customHeight="1" spans="1:8">
      <c r="A15" s="22">
        <v>9</v>
      </c>
      <c r="B15" s="23"/>
      <c r="C15" s="30"/>
      <c r="D15" s="30"/>
      <c r="E15" s="30"/>
      <c r="F15" s="26">
        <f t="shared" si="1"/>
        <v>0</v>
      </c>
      <c r="G15" s="26" t="str">
        <f t="shared" si="2"/>
        <v/>
      </c>
      <c r="H15" s="31"/>
    </row>
    <row r="16" ht="24" customHeight="1" spans="1:8">
      <c r="A16" s="22">
        <v>10</v>
      </c>
      <c r="B16" s="33" t="s">
        <v>1404</v>
      </c>
      <c r="C16" s="34"/>
      <c r="D16" s="34"/>
      <c r="E16" s="34"/>
      <c r="F16" s="26">
        <f t="shared" si="1"/>
        <v>0</v>
      </c>
      <c r="G16" s="26" t="str">
        <f t="shared" si="2"/>
        <v/>
      </c>
      <c r="H16" s="31"/>
    </row>
    <row r="17" ht="24" customHeight="1" spans="1:8">
      <c r="A17" s="22">
        <v>11</v>
      </c>
      <c r="B17" s="33" t="s">
        <v>1405</v>
      </c>
      <c r="C17" s="34"/>
      <c r="D17" s="34"/>
      <c r="E17" s="34"/>
      <c r="F17" s="26">
        <f t="shared" si="1"/>
        <v>0</v>
      </c>
      <c r="G17" s="26" t="str">
        <f t="shared" si="2"/>
        <v/>
      </c>
      <c r="H17" s="31"/>
    </row>
    <row r="18" ht="24" customHeight="1" spans="1:8">
      <c r="A18" s="22">
        <v>12</v>
      </c>
      <c r="B18" s="33" t="s">
        <v>1406</v>
      </c>
      <c r="C18" s="34">
        <f>C16-C17</f>
        <v>0</v>
      </c>
      <c r="D18" s="34">
        <f>D16-D17</f>
        <v>0</v>
      </c>
      <c r="E18" s="34">
        <f>E16-E17</f>
        <v>0</v>
      </c>
      <c r="F18" s="26">
        <f t="shared" si="1"/>
        <v>0</v>
      </c>
      <c r="G18" s="26" t="str">
        <f t="shared" si="2"/>
        <v/>
      </c>
      <c r="H18" s="31"/>
    </row>
    <row r="19" ht="24" customHeight="1" spans="1:8">
      <c r="A19" s="22">
        <v>13</v>
      </c>
      <c r="B19" s="33" t="s">
        <v>1407</v>
      </c>
      <c r="C19" s="30">
        <f>C14-C18</f>
        <v>0</v>
      </c>
      <c r="D19" s="30">
        <f>D14-D18</f>
        <v>0</v>
      </c>
      <c r="E19" s="30" t="e">
        <f>E14-E18</f>
        <v>#REF!</v>
      </c>
      <c r="F19" s="26" t="e">
        <f t="shared" si="1"/>
        <v>#REF!</v>
      </c>
      <c r="G19" s="26" t="str">
        <f t="shared" si="2"/>
        <v/>
      </c>
      <c r="H19" s="31"/>
    </row>
    <row r="20" ht="24" customHeight="1" spans="1:8">
      <c r="A20" s="22">
        <v>14</v>
      </c>
      <c r="B20" s="30"/>
      <c r="C20" s="30"/>
      <c r="D20" s="35" t="s">
        <v>1408</v>
      </c>
      <c r="E20" s="36"/>
      <c r="F20" s="26"/>
      <c r="G20" s="26"/>
      <c r="H20" s="31"/>
    </row>
    <row r="21" ht="24" customHeight="1" spans="1:8">
      <c r="A21" s="22">
        <v>15</v>
      </c>
      <c r="B21" s="37"/>
      <c r="C21" s="38" t="s">
        <v>1409</v>
      </c>
      <c r="D21" s="38" t="s">
        <v>1410</v>
      </c>
      <c r="E21" s="38" t="s">
        <v>1411</v>
      </c>
      <c r="F21" s="38" t="s">
        <v>1412</v>
      </c>
      <c r="G21" s="26"/>
      <c r="H21" s="26"/>
    </row>
    <row r="22" ht="24" customHeight="1" spans="1:8">
      <c r="A22" s="22">
        <v>16</v>
      </c>
      <c r="B22" s="39" t="s">
        <v>1413</v>
      </c>
      <c r="C22" s="40"/>
      <c r="D22" s="41"/>
      <c r="E22" s="41"/>
      <c r="F22" s="37">
        <f>D22+C22</f>
        <v>0</v>
      </c>
      <c r="G22" s="26">
        <f>C10+D22</f>
        <v>0</v>
      </c>
      <c r="H22" s="26">
        <f>G22-D10</f>
        <v>0</v>
      </c>
    </row>
    <row r="23" ht="24" customHeight="1" spans="1:8">
      <c r="A23" s="22">
        <v>17</v>
      </c>
      <c r="B23" s="39"/>
      <c r="C23" s="42"/>
      <c r="D23" s="42">
        <v>0.33</v>
      </c>
      <c r="E23" s="42"/>
      <c r="F23" s="42"/>
      <c r="G23" s="26"/>
      <c r="H23" s="26">
        <f>H22-D24</f>
        <v>0</v>
      </c>
    </row>
    <row r="24" ht="24" customHeight="1" spans="1:8">
      <c r="A24" s="22">
        <v>18</v>
      </c>
      <c r="B24" s="39" t="s">
        <v>1414</v>
      </c>
      <c r="C24" s="37">
        <f>IF(C22&lt;0,0,ROUND(C22*C23,2))</f>
        <v>0</v>
      </c>
      <c r="D24" s="34">
        <f>IF(D22&lt;0,0,ROUND(D22*$D$23,2))</f>
        <v>0</v>
      </c>
      <c r="E24" s="40"/>
      <c r="F24" s="37">
        <f>IF(F22&lt;0,0,ROUND(F22*$D$23,2))</f>
        <v>0</v>
      </c>
      <c r="G24" s="43">
        <f>F24-C24</f>
        <v>0</v>
      </c>
      <c r="H24" s="26"/>
    </row>
    <row r="25" ht="24" customHeight="1" spans="1:8">
      <c r="C25" s="44">
        <f>C19-D19</f>
        <v>0</v>
      </c>
    </row>
    <row r="26" ht="21.75" customHeight="1" spans="1:8">
      <c r="C26" s="45"/>
    </row>
    <row r="27" ht="27" customHeight="1"/>
  </sheetData>
  <printOptions horizontalCentered="1" verticalCentered="1"/>
  <pageMargins left="0.62992125984252" right="0.62992125984252" top="0.72" bottom="0.62" header="0.511811023622047" footer="0.31496062992126"/>
  <pageSetup paperSize="9" scale="75" orientation="landscape"/>
  <headerFooter alignWithMargins="0">
    <oddFooter>&amp;L&amp;"宋体,常规"被评估单位填表人：
填表日期：&amp;"Times New Roman,常规"    &amp;"宋体,常规"年&amp;"Times New Roman,常规"  &amp;"宋体,常规"月&amp;"Times New Roman,常规"  &amp;"宋体,常规"日&amp;C&amp;"宋体,常规"评估人员：
&amp;R&amp;P</oddFooter>
  </headerFooter>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8"/>
  <dimension ref="A1:C26"/>
  <sheetViews>
    <sheetView showFormulas="1" workbookViewId="0">
      <selection activeCell="C1" sqref="C1"/>
    </sheetView>
  </sheetViews>
  <sheetFormatPr defaultColWidth="8.16666666666667" defaultRowHeight="12.75" outlineLevelCol="2"/>
  <cols>
    <col min="1" max="1" width="26.8333333333333" style="1" customWidth="1"/>
    <col min="2" max="2" width="1.16666666666667" style="1" customWidth="1"/>
    <col min="3" max="3" width="28.8333333333333" style="1" customWidth="1"/>
    <col min="4" max="16384" width="8.16666666666667" style="1"/>
  </cols>
  <sheetData>
    <row r="1" ht="15.75" spans="1:3">
      <c r="A1" t="s">
        <v>241</v>
      </c>
    </row>
    <row r="2" ht="13.5" spans="1:3">
      <c r="A2" s="2" t="s">
        <v>1415</v>
      </c>
    </row>
    <row r="3" ht="13.5" spans="1:3">
      <c r="A3" s="3" t="s">
        <v>1416</v>
      </c>
      <c r="C3" s="4" t="s">
        <v>1417</v>
      </c>
    </row>
    <row r="4" spans="1:3">
      <c r="A4" s="3">
        <v>3</v>
      </c>
    </row>
    <row r="6" ht="13.5"/>
    <row r="7" ht="13.5" spans="1:3">
      <c r="A7" s="5" t="s">
        <v>1418</v>
      </c>
    </row>
    <row r="8" spans="1:3">
      <c r="A8" s="6" t="s">
        <v>1419</v>
      </c>
    </row>
    <row r="9" ht="13.5" spans="1:3">
      <c r="A9" s="7" t="s">
        <v>1420</v>
      </c>
    </row>
    <row r="10" spans="1:3">
      <c r="A10" s="6" t="s">
        <v>1421</v>
      </c>
    </row>
    <row r="11" ht="14.25" spans="1:3">
      <c r="A11" s="8" t="s">
        <v>1422</v>
      </c>
    </row>
    <row r="13" ht="13.5"/>
    <row r="14" ht="13.5" spans="1:3">
      <c r="A14" s="4" t="s">
        <v>1423</v>
      </c>
    </row>
    <row r="16" ht="13.5"/>
    <row r="17" ht="13.5" spans="1:3">
      <c r="C17" s="4" t="s">
        <v>1424</v>
      </c>
    </row>
    <row r="20" spans="1:3">
      <c r="A20" s="9" t="s">
        <v>1425</v>
      </c>
    </row>
    <row r="26" ht="13.5" spans="1:3">
      <c r="C26" s="10" t="s">
        <v>1426</v>
      </c>
    </row>
  </sheetData>
  <sheetProtection password="8863" sheet="1" objects="1"/>
  <pageMargins left="0.75" right="0.75" top="1" bottom="1" header="0.5" footer="0.5"/>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FF0000"/>
    <pageSetUpPr fitToPage="1"/>
  </sheetPr>
  <dimension ref="A1:P88"/>
  <sheetViews>
    <sheetView view="pageBreakPreview" zoomScaleNormal="100" workbookViewId="0">
      <selection activeCell="C6" sqref="C6"/>
    </sheetView>
  </sheetViews>
  <sheetFormatPr defaultColWidth="9" defaultRowHeight="15.75" customHeight="1"/>
  <cols>
    <col min="1" max="1" width="5.5" style="48" customWidth="1"/>
    <col min="2" max="2" width="18" style="48" customWidth="1"/>
    <col min="3" max="3" width="9" style="48"/>
    <col min="4" max="4" width="10.5" style="48" customWidth="1"/>
    <col min="5" max="5" width="10" style="48" customWidth="1"/>
    <col min="6" max="6" width="9" style="48"/>
    <col min="7" max="7" width="11.5" style="48" customWidth="1"/>
    <col min="8" max="8" width="13" style="48" customWidth="1"/>
    <col min="9" max="9" width="12.5" style="48" customWidth="1"/>
    <col min="10" max="10" width="9" style="48"/>
    <col min="11" max="11" width="10.5" style="48" customWidth="1"/>
    <col min="12" max="12" width="7.66666666666667" style="48" customWidth="1"/>
    <col min="13" max="16384" width="9" style="48"/>
  </cols>
  <sheetData>
    <row r="1" s="46" customFormat="1" ht="30" customHeight="1" spans="1:16">
      <c r="A1" s="49" t="s">
        <v>288</v>
      </c>
      <c r="B1" s="49"/>
      <c r="C1" s="49"/>
      <c r="D1" s="49"/>
      <c r="E1" s="49"/>
      <c r="F1" s="49"/>
      <c r="G1" s="49"/>
      <c r="H1" s="49"/>
      <c r="I1" s="49"/>
      <c r="J1" s="49"/>
      <c r="K1" s="49"/>
      <c r="L1" s="49"/>
    </row>
    <row r="2" ht="16.5" customHeight="1" spans="1:16">
      <c r="A2" s="50" t="str">
        <f>公用信息!E7</f>
        <v>评估基准日：2025年10月31日</v>
      </c>
      <c r="B2" s="50"/>
      <c r="C2" s="50"/>
      <c r="D2" s="50"/>
      <c r="E2" s="50"/>
      <c r="F2" s="50"/>
      <c r="G2" s="50"/>
      <c r="H2" s="50"/>
      <c r="I2" s="50"/>
      <c r="J2" s="50"/>
      <c r="K2" s="50"/>
      <c r="L2" s="50"/>
      <c r="M2" s="52"/>
      <c r="N2" s="52"/>
      <c r="O2" s="52"/>
    </row>
    <row r="3" ht="16.5" customHeight="1" spans="1:16">
      <c r="A3" s="50"/>
      <c r="B3" s="50"/>
      <c r="C3" s="50"/>
      <c r="D3" s="50"/>
      <c r="E3" s="50"/>
      <c r="F3" s="50"/>
      <c r="G3" s="50"/>
      <c r="H3" s="50"/>
      <c r="I3" s="51"/>
      <c r="J3" s="51"/>
      <c r="K3" s="53" t="s">
        <v>289</v>
      </c>
      <c r="L3" s="53"/>
      <c r="M3" s="52"/>
      <c r="N3" s="52"/>
      <c r="O3" s="52"/>
    </row>
    <row r="4" ht="16.5" customHeight="1" spans="1:16">
      <c r="A4" s="90" t="str">
        <f>公用信息!E6</f>
        <v>被评估单位：杭州建德杭氧气体有限公司</v>
      </c>
      <c r="B4" s="52"/>
      <c r="C4" s="52"/>
      <c r="D4" s="52"/>
      <c r="E4" s="52"/>
      <c r="F4" s="52"/>
      <c r="G4" s="52"/>
      <c r="H4" s="52"/>
      <c r="I4" s="52"/>
      <c r="J4" s="52"/>
      <c r="K4" s="156" t="e">
        <f>'3-2交易性金融资产汇总'!F4</f>
        <v>#REF!</v>
      </c>
      <c r="L4" s="156"/>
      <c r="M4" s="52"/>
      <c r="N4" s="52"/>
      <c r="O4" s="52"/>
    </row>
    <row r="5" s="47" customFormat="1" ht="16.5" customHeight="1" spans="1:16">
      <c r="A5" s="56" t="s">
        <v>175</v>
      </c>
      <c r="B5" s="56" t="s">
        <v>176</v>
      </c>
      <c r="C5" s="56" t="s">
        <v>290</v>
      </c>
      <c r="D5" s="56" t="s">
        <v>291</v>
      </c>
      <c r="E5" s="56" t="s">
        <v>177</v>
      </c>
      <c r="F5" s="56" t="s">
        <v>292</v>
      </c>
      <c r="G5" s="56" t="s">
        <v>293</v>
      </c>
      <c r="H5" s="56" t="s">
        <v>111</v>
      </c>
      <c r="I5" s="56" t="s">
        <v>112</v>
      </c>
      <c r="J5" s="56" t="s">
        <v>113</v>
      </c>
      <c r="K5" s="56" t="s">
        <v>114</v>
      </c>
      <c r="L5" s="56" t="s">
        <v>247</v>
      </c>
      <c r="M5" s="58"/>
      <c r="N5" s="58"/>
      <c r="O5" s="58"/>
      <c r="P5" s="59"/>
    </row>
    <row r="6" ht="16.5" customHeight="1" spans="1:16">
      <c r="A6" s="56"/>
      <c r="B6" s="60"/>
      <c r="C6" s="56"/>
      <c r="D6" s="61"/>
      <c r="E6" s="61"/>
      <c r="F6" s="56"/>
      <c r="G6" s="139"/>
      <c r="H6" s="62"/>
      <c r="I6" s="62"/>
      <c r="J6" s="62">
        <f>I6-H6</f>
        <v>0</v>
      </c>
      <c r="K6" s="62" t="str">
        <f>IF(H6=0,"",J6/H6*100)</f>
        <v/>
      </c>
      <c r="L6" s="63"/>
      <c r="M6" s="64"/>
      <c r="N6" s="64"/>
      <c r="O6" s="64"/>
      <c r="P6" s="65"/>
    </row>
    <row r="7" ht="16.5" customHeight="1" spans="1:16">
      <c r="A7" s="56"/>
      <c r="B7" s="60"/>
      <c r="C7" s="56"/>
      <c r="D7" s="61"/>
      <c r="E7" s="61"/>
      <c r="F7" s="56"/>
      <c r="G7" s="139"/>
      <c r="H7" s="62"/>
      <c r="I7" s="62"/>
      <c r="J7" s="62">
        <f t="shared" ref="J7:J29" si="0">I7-H7</f>
        <v>0</v>
      </c>
      <c r="K7" s="62" t="str">
        <f t="shared" ref="K7:K29" si="1">IF(H7=0,"",J7/H7*100)</f>
        <v/>
      </c>
      <c r="L7" s="63"/>
      <c r="M7" s="64"/>
      <c r="N7" s="64"/>
      <c r="O7" s="64"/>
      <c r="P7" s="65"/>
    </row>
    <row r="8" ht="16.5" customHeight="1" spans="1:16">
      <c r="A8" s="56"/>
      <c r="B8" s="60"/>
      <c r="C8" s="56"/>
      <c r="D8" s="61"/>
      <c r="E8" s="61"/>
      <c r="F8" s="56"/>
      <c r="G8" s="139"/>
      <c r="H8" s="62"/>
      <c r="I8" s="62"/>
      <c r="J8" s="62"/>
      <c r="K8" s="62"/>
      <c r="L8" s="63"/>
      <c r="M8" s="64"/>
      <c r="N8" s="64"/>
      <c r="O8" s="64"/>
      <c r="P8" s="65"/>
    </row>
    <row r="9" ht="16.5" customHeight="1" spans="1:16">
      <c r="A9" s="56"/>
      <c r="B9" s="60"/>
      <c r="C9" s="56"/>
      <c r="D9" s="61"/>
      <c r="E9" s="61"/>
      <c r="F9" s="56"/>
      <c r="G9" s="139"/>
      <c r="H9" s="62"/>
      <c r="I9" s="62"/>
      <c r="J9" s="62"/>
      <c r="K9" s="62"/>
      <c r="L9" s="63"/>
      <c r="M9" s="64"/>
      <c r="N9" s="64"/>
      <c r="O9" s="64"/>
      <c r="P9" s="65"/>
    </row>
    <row r="10" ht="16.5" customHeight="1" spans="1:16">
      <c r="A10" s="56"/>
      <c r="B10" s="60"/>
      <c r="C10" s="56"/>
      <c r="D10" s="61"/>
      <c r="E10" s="61"/>
      <c r="F10" s="56"/>
      <c r="G10" s="139"/>
      <c r="H10" s="62"/>
      <c r="I10" s="62"/>
      <c r="J10" s="62">
        <f t="shared" si="0"/>
        <v>0</v>
      </c>
      <c r="K10" s="62" t="str">
        <f t="shared" si="1"/>
        <v/>
      </c>
      <c r="L10" s="63"/>
      <c r="M10" s="64"/>
      <c r="N10" s="64"/>
      <c r="O10" s="64"/>
      <c r="P10" s="65"/>
    </row>
    <row r="11" ht="16.5" customHeight="1" spans="1:16">
      <c r="A11" s="56"/>
      <c r="B11" s="60"/>
      <c r="C11" s="56"/>
      <c r="D11" s="61"/>
      <c r="E11" s="61"/>
      <c r="F11" s="56"/>
      <c r="G11" s="139"/>
      <c r="H11" s="62"/>
      <c r="I11" s="62"/>
      <c r="J11" s="62">
        <f t="shared" si="0"/>
        <v>0</v>
      </c>
      <c r="K11" s="62" t="str">
        <f t="shared" si="1"/>
        <v/>
      </c>
      <c r="L11" s="63"/>
      <c r="M11" s="64"/>
      <c r="N11" s="64"/>
      <c r="O11" s="64"/>
      <c r="P11" s="65"/>
    </row>
    <row r="12" ht="16.5" customHeight="1" spans="1:16">
      <c r="A12" s="56"/>
      <c r="B12" s="60"/>
      <c r="C12" s="56"/>
      <c r="D12" s="61"/>
      <c r="E12" s="61"/>
      <c r="F12" s="56"/>
      <c r="G12" s="139"/>
      <c r="H12" s="62"/>
      <c r="I12" s="62"/>
      <c r="J12" s="62">
        <f t="shared" si="0"/>
        <v>0</v>
      </c>
      <c r="K12" s="62" t="str">
        <f t="shared" si="1"/>
        <v/>
      </c>
      <c r="L12" s="63"/>
      <c r="M12" s="64"/>
      <c r="N12" s="64"/>
      <c r="O12" s="64"/>
      <c r="P12" s="65"/>
    </row>
    <row r="13" ht="16.5" customHeight="1" spans="1:16">
      <c r="A13" s="56"/>
      <c r="B13" s="60"/>
      <c r="C13" s="56"/>
      <c r="D13" s="61"/>
      <c r="E13" s="61"/>
      <c r="F13" s="56"/>
      <c r="G13" s="139"/>
      <c r="H13" s="62"/>
      <c r="I13" s="62"/>
      <c r="J13" s="62">
        <f t="shared" si="0"/>
        <v>0</v>
      </c>
      <c r="K13" s="62" t="str">
        <f t="shared" si="1"/>
        <v/>
      </c>
      <c r="L13" s="63"/>
      <c r="M13" s="64"/>
      <c r="N13" s="64"/>
      <c r="O13" s="64"/>
      <c r="P13" s="65"/>
    </row>
    <row r="14" ht="16.5" customHeight="1" spans="1:16">
      <c r="A14" s="56"/>
      <c r="B14" s="60"/>
      <c r="C14" s="56"/>
      <c r="D14" s="61"/>
      <c r="E14" s="61"/>
      <c r="F14" s="56"/>
      <c r="G14" s="139"/>
      <c r="H14" s="62"/>
      <c r="I14" s="62"/>
      <c r="J14" s="62">
        <f t="shared" si="0"/>
        <v>0</v>
      </c>
      <c r="K14" s="62" t="str">
        <f t="shared" si="1"/>
        <v/>
      </c>
      <c r="L14" s="63"/>
      <c r="M14" s="64"/>
      <c r="N14" s="64"/>
      <c r="O14" s="64"/>
      <c r="P14" s="65"/>
    </row>
    <row r="15" ht="16.5" customHeight="1" spans="1:16">
      <c r="A15" s="56"/>
      <c r="B15" s="60"/>
      <c r="C15" s="56"/>
      <c r="D15" s="61"/>
      <c r="E15" s="61"/>
      <c r="F15" s="56"/>
      <c r="G15" s="139"/>
      <c r="H15" s="62"/>
      <c r="I15" s="62"/>
      <c r="J15" s="62">
        <f t="shared" si="0"/>
        <v>0</v>
      </c>
      <c r="K15" s="62" t="str">
        <f t="shared" si="1"/>
        <v/>
      </c>
      <c r="L15" s="63"/>
      <c r="M15" s="64"/>
      <c r="N15" s="64"/>
      <c r="O15" s="64"/>
      <c r="P15" s="65"/>
    </row>
    <row r="16" ht="16.5" customHeight="1" spans="1:16">
      <c r="A16" s="56"/>
      <c r="B16" s="60"/>
      <c r="C16" s="56"/>
      <c r="D16" s="61"/>
      <c r="E16" s="61"/>
      <c r="F16" s="56"/>
      <c r="G16" s="139"/>
      <c r="H16" s="62"/>
      <c r="I16" s="62"/>
      <c r="J16" s="62">
        <f t="shared" si="0"/>
        <v>0</v>
      </c>
      <c r="K16" s="62" t="str">
        <f t="shared" si="1"/>
        <v/>
      </c>
      <c r="L16" s="63"/>
      <c r="M16" s="64"/>
      <c r="N16" s="64"/>
      <c r="O16" s="64"/>
      <c r="P16" s="65"/>
    </row>
    <row r="17" ht="16.5" customHeight="1" spans="1:16">
      <c r="A17" s="56"/>
      <c r="B17" s="60"/>
      <c r="C17" s="56"/>
      <c r="D17" s="61"/>
      <c r="E17" s="61"/>
      <c r="F17" s="56"/>
      <c r="G17" s="139"/>
      <c r="H17" s="62"/>
      <c r="I17" s="62"/>
      <c r="J17" s="62">
        <f t="shared" si="0"/>
        <v>0</v>
      </c>
      <c r="K17" s="62" t="str">
        <f t="shared" si="1"/>
        <v/>
      </c>
      <c r="L17" s="63"/>
      <c r="M17" s="64"/>
      <c r="N17" s="64"/>
      <c r="O17" s="64"/>
      <c r="P17" s="65"/>
    </row>
    <row r="18" ht="16.5" customHeight="1" spans="1:16">
      <c r="A18" s="56"/>
      <c r="B18" s="60"/>
      <c r="C18" s="56"/>
      <c r="D18" s="61"/>
      <c r="E18" s="61"/>
      <c r="F18" s="56"/>
      <c r="G18" s="139"/>
      <c r="H18" s="62"/>
      <c r="I18" s="62"/>
      <c r="J18" s="62">
        <f t="shared" si="0"/>
        <v>0</v>
      </c>
      <c r="K18" s="62" t="str">
        <f t="shared" si="1"/>
        <v/>
      </c>
      <c r="L18" s="63"/>
      <c r="M18" s="64"/>
      <c r="N18" s="64"/>
      <c r="O18" s="64"/>
      <c r="P18" s="65"/>
    </row>
    <row r="19" ht="16.5" customHeight="1" spans="1:16">
      <c r="A19" s="56"/>
      <c r="B19" s="60"/>
      <c r="C19" s="56"/>
      <c r="D19" s="61"/>
      <c r="E19" s="61"/>
      <c r="F19" s="56"/>
      <c r="G19" s="139"/>
      <c r="H19" s="62"/>
      <c r="I19" s="62"/>
      <c r="J19" s="62">
        <f t="shared" si="0"/>
        <v>0</v>
      </c>
      <c r="K19" s="62" t="str">
        <f t="shared" si="1"/>
        <v/>
      </c>
      <c r="L19" s="63"/>
      <c r="M19" s="64"/>
      <c r="N19" s="64"/>
      <c r="O19" s="64"/>
      <c r="P19" s="65"/>
    </row>
    <row r="20" ht="16.5" customHeight="1" spans="1:16">
      <c r="A20" s="56"/>
      <c r="B20" s="60"/>
      <c r="C20" s="56"/>
      <c r="D20" s="61"/>
      <c r="E20" s="61"/>
      <c r="F20" s="56"/>
      <c r="G20" s="139"/>
      <c r="H20" s="62"/>
      <c r="I20" s="62"/>
      <c r="J20" s="62">
        <f t="shared" si="0"/>
        <v>0</v>
      </c>
      <c r="K20" s="62" t="str">
        <f t="shared" si="1"/>
        <v/>
      </c>
      <c r="L20" s="63"/>
      <c r="M20" s="64"/>
      <c r="N20" s="64"/>
      <c r="O20" s="64"/>
      <c r="P20" s="65"/>
    </row>
    <row r="21" ht="16.5" customHeight="1" spans="1:16">
      <c r="A21" s="56"/>
      <c r="B21" s="60"/>
      <c r="C21" s="56"/>
      <c r="D21" s="61"/>
      <c r="E21" s="61"/>
      <c r="F21" s="56"/>
      <c r="G21" s="139"/>
      <c r="H21" s="62"/>
      <c r="I21" s="62"/>
      <c r="J21" s="62">
        <f t="shared" si="0"/>
        <v>0</v>
      </c>
      <c r="K21" s="62" t="str">
        <f t="shared" si="1"/>
        <v/>
      </c>
      <c r="L21" s="63"/>
      <c r="M21" s="64"/>
      <c r="N21" s="64"/>
      <c r="O21" s="64"/>
      <c r="P21" s="65"/>
    </row>
    <row r="22" ht="16.5" customHeight="1" spans="1:16">
      <c r="A22" s="56"/>
      <c r="B22" s="60"/>
      <c r="C22" s="56"/>
      <c r="D22" s="61"/>
      <c r="E22" s="61"/>
      <c r="F22" s="56"/>
      <c r="G22" s="139"/>
      <c r="H22" s="62"/>
      <c r="I22" s="62"/>
      <c r="J22" s="62">
        <f t="shared" si="0"/>
        <v>0</v>
      </c>
      <c r="K22" s="62" t="str">
        <f t="shared" si="1"/>
        <v/>
      </c>
      <c r="L22" s="63"/>
      <c r="M22" s="64"/>
      <c r="N22" s="64"/>
      <c r="O22" s="64"/>
      <c r="P22" s="65"/>
    </row>
    <row r="23" ht="16.5" customHeight="1" spans="1:16">
      <c r="A23" s="56"/>
      <c r="B23" s="60"/>
      <c r="C23" s="56"/>
      <c r="D23" s="61"/>
      <c r="E23" s="61"/>
      <c r="F23" s="56"/>
      <c r="G23" s="139"/>
      <c r="H23" s="62"/>
      <c r="I23" s="62"/>
      <c r="J23" s="62">
        <f t="shared" si="0"/>
        <v>0</v>
      </c>
      <c r="K23" s="62" t="str">
        <f t="shared" si="1"/>
        <v/>
      </c>
      <c r="L23" s="63"/>
      <c r="M23" s="64"/>
      <c r="N23" s="64"/>
      <c r="O23" s="64"/>
      <c r="P23" s="65"/>
    </row>
    <row r="24" ht="16.5" customHeight="1" spans="1:16">
      <c r="A24" s="56"/>
      <c r="B24" s="60"/>
      <c r="C24" s="56"/>
      <c r="D24" s="61"/>
      <c r="E24" s="61"/>
      <c r="F24" s="56"/>
      <c r="G24" s="139"/>
      <c r="H24" s="62"/>
      <c r="I24" s="62"/>
      <c r="J24" s="62">
        <f t="shared" si="0"/>
        <v>0</v>
      </c>
      <c r="K24" s="62" t="str">
        <f t="shared" si="1"/>
        <v/>
      </c>
      <c r="L24" s="63"/>
      <c r="M24" s="64"/>
      <c r="N24" s="64"/>
      <c r="O24" s="64"/>
      <c r="P24" s="65"/>
    </row>
    <row r="25" ht="16.5" customHeight="1" spans="1:16">
      <c r="A25" s="56"/>
      <c r="B25" s="60"/>
      <c r="C25" s="56"/>
      <c r="D25" s="61"/>
      <c r="E25" s="61"/>
      <c r="F25" s="56"/>
      <c r="G25" s="139"/>
      <c r="H25" s="62"/>
      <c r="I25" s="62"/>
      <c r="J25" s="62">
        <f t="shared" si="0"/>
        <v>0</v>
      </c>
      <c r="K25" s="62" t="str">
        <f t="shared" si="1"/>
        <v/>
      </c>
      <c r="L25" s="63"/>
      <c r="M25" s="64"/>
      <c r="N25" s="64"/>
      <c r="O25" s="64"/>
      <c r="P25" s="65"/>
    </row>
    <row r="26" ht="16.5" customHeight="1" spans="1:16">
      <c r="A26" s="56"/>
      <c r="B26" s="60"/>
      <c r="C26" s="56"/>
      <c r="D26" s="61"/>
      <c r="E26" s="61"/>
      <c r="F26" s="56"/>
      <c r="G26" s="139"/>
      <c r="H26" s="62"/>
      <c r="I26" s="62"/>
      <c r="J26" s="62">
        <f t="shared" si="0"/>
        <v>0</v>
      </c>
      <c r="K26" s="62" t="str">
        <f t="shared" si="1"/>
        <v/>
      </c>
      <c r="L26" s="63"/>
      <c r="M26" s="64"/>
      <c r="N26" s="64"/>
      <c r="O26" s="64"/>
      <c r="P26" s="65"/>
    </row>
    <row r="27" ht="16.5" customHeight="1" spans="1:16">
      <c r="A27" s="56"/>
      <c r="B27" s="60"/>
      <c r="C27" s="56"/>
      <c r="D27" s="61"/>
      <c r="E27" s="61"/>
      <c r="F27" s="56"/>
      <c r="G27" s="139"/>
      <c r="H27" s="62"/>
      <c r="I27" s="62"/>
      <c r="J27" s="62">
        <f t="shared" si="0"/>
        <v>0</v>
      </c>
      <c r="K27" s="62" t="str">
        <f t="shared" si="1"/>
        <v/>
      </c>
      <c r="L27" s="63"/>
      <c r="M27" s="64"/>
      <c r="N27" s="64"/>
      <c r="O27" s="64"/>
      <c r="P27" s="65"/>
    </row>
    <row r="28" ht="16.5" customHeight="1" spans="1:16">
      <c r="A28" s="56"/>
      <c r="B28" s="60"/>
      <c r="C28" s="56"/>
      <c r="D28" s="61"/>
      <c r="E28" s="61"/>
      <c r="F28" s="56"/>
      <c r="G28" s="139"/>
      <c r="H28" s="62"/>
      <c r="I28" s="62"/>
      <c r="J28" s="62">
        <f t="shared" si="0"/>
        <v>0</v>
      </c>
      <c r="K28" s="62" t="str">
        <f t="shared" si="1"/>
        <v/>
      </c>
      <c r="L28" s="63"/>
      <c r="M28" s="64"/>
      <c r="N28" s="64"/>
      <c r="O28" s="64"/>
      <c r="P28" s="65"/>
    </row>
    <row r="29" ht="16.5" customHeight="1" spans="1:16">
      <c r="A29" s="67" t="s">
        <v>287</v>
      </c>
      <c r="B29" s="57"/>
      <c r="C29" s="63"/>
      <c r="D29" s="61"/>
      <c r="E29" s="61"/>
      <c r="F29" s="63"/>
      <c r="G29" s="82"/>
      <c r="H29" s="62">
        <f>ROUND(SUM(H6:H28),2)</f>
        <v>0</v>
      </c>
      <c r="I29" s="62">
        <f>ROUND(SUM(I6:I28),2)</f>
        <v>0</v>
      </c>
      <c r="J29" s="62">
        <f t="shared" si="0"/>
        <v>0</v>
      </c>
      <c r="K29" s="62" t="str">
        <f t="shared" si="1"/>
        <v/>
      </c>
      <c r="L29" s="63"/>
      <c r="M29" s="64"/>
      <c r="N29" s="64"/>
      <c r="O29" s="64"/>
      <c r="P29" s="65"/>
    </row>
    <row r="30" customHeight="1" spans="1:16">
      <c r="A30" s="68"/>
      <c r="B30" s="68"/>
      <c r="C30" s="68"/>
      <c r="D30" s="68"/>
      <c r="E30" s="123"/>
      <c r="F30" s="123"/>
      <c r="G30" s="123"/>
      <c r="H30" s="84"/>
      <c r="I30" s="84"/>
      <c r="J30" s="84"/>
      <c r="K30" s="84"/>
      <c r="L30" s="84"/>
      <c r="M30" s="64"/>
      <c r="N30" s="64"/>
      <c r="O30" s="64"/>
      <c r="P30" s="65"/>
    </row>
    <row r="31" customHeight="1" spans="1:16">
      <c r="A31" s="71"/>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64"/>
      <c r="B72" s="64"/>
      <c r="C72" s="64"/>
      <c r="D72" s="64"/>
      <c r="E72" s="64"/>
      <c r="F72" s="64"/>
      <c r="G72" s="64"/>
      <c r="H72" s="64"/>
      <c r="I72" s="64"/>
      <c r="J72" s="64"/>
      <c r="K72" s="64"/>
      <c r="L72" s="64"/>
      <c r="M72" s="64"/>
      <c r="N72" s="64"/>
      <c r="O72" s="64"/>
      <c r="P72" s="65"/>
    </row>
    <row r="73" customHeight="1" spans="1:16">
      <c r="A73" s="64"/>
      <c r="B73" s="64"/>
      <c r="C73" s="64"/>
      <c r="D73" s="64"/>
      <c r="E73" s="64"/>
      <c r="F73" s="64"/>
      <c r="G73" s="64"/>
      <c r="H73" s="64"/>
      <c r="I73" s="64"/>
      <c r="J73" s="64"/>
      <c r="K73" s="64"/>
      <c r="L73" s="64"/>
      <c r="M73" s="64"/>
      <c r="N73" s="64"/>
      <c r="O73" s="64"/>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5"/>
      <c r="B77" s="75"/>
      <c r="C77" s="75"/>
      <c r="D77" s="75"/>
      <c r="E77" s="75"/>
      <c r="F77" s="75"/>
      <c r="G77" s="75"/>
      <c r="H77" s="75"/>
      <c r="I77" s="75"/>
      <c r="J77" s="75"/>
      <c r="K77" s="75"/>
      <c r="L77" s="75"/>
      <c r="M77" s="75"/>
      <c r="N77" s="75"/>
      <c r="O77" s="75"/>
      <c r="P77" s="65"/>
    </row>
    <row r="78" customHeight="1" spans="1:16">
      <c r="A78" s="75"/>
      <c r="B78" s="75"/>
      <c r="C78" s="75"/>
      <c r="D78" s="75"/>
      <c r="E78" s="75"/>
      <c r="F78" s="75"/>
      <c r="G78" s="75"/>
      <c r="H78" s="75"/>
      <c r="I78" s="75"/>
      <c r="J78" s="75"/>
      <c r="K78" s="75"/>
      <c r="L78" s="75"/>
      <c r="M78" s="75"/>
      <c r="N78" s="75"/>
      <c r="O78" s="75"/>
      <c r="P78" s="65"/>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row r="87" customHeight="1" spans="1:15">
      <c r="A87" s="76"/>
      <c r="B87" s="76"/>
      <c r="C87" s="76"/>
      <c r="D87" s="76"/>
      <c r="E87" s="76"/>
      <c r="F87" s="76"/>
      <c r="G87" s="76"/>
      <c r="H87" s="76"/>
      <c r="I87" s="76"/>
      <c r="J87" s="76"/>
      <c r="K87" s="76"/>
      <c r="L87" s="76"/>
      <c r="M87" s="76"/>
      <c r="N87" s="76"/>
      <c r="O87" s="76"/>
    </row>
    <row r="88" customHeight="1" spans="1:15">
      <c r="A88" s="76"/>
      <c r="B88" s="76"/>
      <c r="C88" s="76"/>
      <c r="D88" s="76"/>
      <c r="E88" s="76"/>
      <c r="F88" s="76"/>
      <c r="G88" s="76"/>
      <c r="H88" s="76"/>
      <c r="I88" s="76"/>
      <c r="J88" s="76"/>
      <c r="K88" s="76"/>
      <c r="L88" s="76"/>
      <c r="M88" s="76"/>
      <c r="N88" s="76"/>
      <c r="O88" s="76"/>
    </row>
  </sheetData>
  <mergeCells count="5">
    <mergeCell ref="A1:L1"/>
    <mergeCell ref="A2:L2"/>
    <mergeCell ref="K3:L3"/>
    <mergeCell ref="K4:L4"/>
    <mergeCell ref="A29:B29"/>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FF0000"/>
    <pageSetUpPr fitToPage="1"/>
  </sheetPr>
  <dimension ref="A1:P90"/>
  <sheetViews>
    <sheetView view="pageBreakPreview" zoomScaleNormal="100" workbookViewId="0">
      <selection activeCell="C6" sqref="C6"/>
    </sheetView>
  </sheetViews>
  <sheetFormatPr defaultColWidth="9" defaultRowHeight="15.75" customHeight="1"/>
  <cols>
    <col min="1" max="1" width="4.33333333333333" style="48" customWidth="1"/>
    <col min="2" max="2" width="15.6666666666667" style="48" customWidth="1"/>
    <col min="3" max="3" width="10.8333333333333" style="48" customWidth="1"/>
    <col min="4" max="4" width="9" style="48" customWidth="1"/>
    <col min="5" max="5" width="12" style="48" customWidth="1"/>
    <col min="6" max="6" width="13.5" style="48" customWidth="1"/>
    <col min="7" max="7" width="11.6666666666667" style="48" customWidth="1"/>
    <col min="8" max="8" width="12.1666666666667" style="48" customWidth="1"/>
    <col min="9" max="9" width="12" style="48" customWidth="1"/>
    <col min="10" max="10" width="8.66666666666667" style="48" customWidth="1"/>
    <col min="11" max="11" width="8" style="48" customWidth="1"/>
    <col min="12" max="16384" width="9" style="48"/>
  </cols>
  <sheetData>
    <row r="1" s="46" customFormat="1" ht="30" customHeight="1" spans="1:16">
      <c r="A1" s="49" t="s">
        <v>294</v>
      </c>
      <c r="B1" s="49"/>
      <c r="C1" s="49"/>
      <c r="D1" s="49"/>
      <c r="E1" s="49"/>
      <c r="F1" s="49"/>
      <c r="G1" s="49"/>
      <c r="H1" s="49"/>
      <c r="I1" s="49"/>
      <c r="J1" s="49"/>
      <c r="K1" s="49"/>
      <c r="L1" s="49"/>
    </row>
    <row r="2" ht="14.25" customHeight="1" spans="1:16">
      <c r="A2" s="50" t="str">
        <f>公用信息!E7</f>
        <v>评估基准日：2025年10月31日</v>
      </c>
      <c r="B2" s="50"/>
      <c r="C2" s="50"/>
      <c r="D2" s="50"/>
      <c r="E2" s="50"/>
      <c r="F2" s="50"/>
      <c r="G2" s="50"/>
      <c r="H2" s="50"/>
      <c r="I2" s="50"/>
      <c r="J2" s="50"/>
      <c r="K2" s="50"/>
      <c r="L2" s="50"/>
      <c r="M2" s="52"/>
      <c r="N2" s="52"/>
      <c r="O2" s="52"/>
    </row>
    <row r="3" ht="14.25" customHeight="1" spans="1:16">
      <c r="A3" s="50"/>
      <c r="B3" s="50"/>
      <c r="C3" s="50"/>
      <c r="D3" s="50"/>
      <c r="E3" s="50"/>
      <c r="F3" s="50"/>
      <c r="G3" s="50"/>
      <c r="H3" s="51"/>
      <c r="I3" s="51"/>
      <c r="J3" s="51"/>
      <c r="K3" s="53" t="s">
        <v>295</v>
      </c>
      <c r="L3" s="53"/>
      <c r="M3" s="52"/>
      <c r="N3" s="52"/>
      <c r="O3" s="52"/>
    </row>
    <row r="4" customHeight="1" spans="1:16">
      <c r="A4" s="90" t="str">
        <f>公用信息!E6</f>
        <v>被评估单位：杭州建德杭氧气体有限公司</v>
      </c>
      <c r="B4" s="52"/>
      <c r="C4" s="52"/>
      <c r="D4" s="52"/>
      <c r="E4" s="52"/>
      <c r="F4" s="52"/>
      <c r="G4" s="52"/>
      <c r="H4" s="52"/>
      <c r="I4" s="52"/>
      <c r="J4" s="52"/>
      <c r="K4" s="156" t="e">
        <f>'3-2交易性金融资产汇总'!F4</f>
        <v>#REF!</v>
      </c>
      <c r="L4" s="156"/>
      <c r="M4" s="52"/>
      <c r="N4" s="52"/>
      <c r="O4" s="52"/>
    </row>
    <row r="5" s="47" customFormat="1" customHeight="1" spans="1:16">
      <c r="A5" s="56" t="s">
        <v>175</v>
      </c>
      <c r="B5" s="56" t="s">
        <v>296</v>
      </c>
      <c r="C5" s="56" t="s">
        <v>297</v>
      </c>
      <c r="D5" s="56" t="s">
        <v>298</v>
      </c>
      <c r="E5" s="56" t="s">
        <v>177</v>
      </c>
      <c r="F5" s="56" t="s">
        <v>293</v>
      </c>
      <c r="G5" s="56" t="s">
        <v>111</v>
      </c>
      <c r="H5" s="56" t="s">
        <v>299</v>
      </c>
      <c r="I5" s="56" t="s">
        <v>112</v>
      </c>
      <c r="J5" s="56" t="s">
        <v>113</v>
      </c>
      <c r="K5" s="56" t="s">
        <v>114</v>
      </c>
      <c r="L5" s="56" t="s">
        <v>247</v>
      </c>
      <c r="M5" s="58"/>
      <c r="N5" s="58"/>
      <c r="O5" s="58"/>
      <c r="P5" s="59"/>
    </row>
    <row r="6" customHeight="1" spans="1:16">
      <c r="A6" s="56"/>
      <c r="B6" s="60"/>
      <c r="C6" s="56"/>
      <c r="D6" s="61"/>
      <c r="E6" s="61"/>
      <c r="F6" s="139"/>
      <c r="G6" s="62"/>
      <c r="H6" s="62"/>
      <c r="I6" s="62"/>
      <c r="J6" s="62">
        <f>I6-G6</f>
        <v>0</v>
      </c>
      <c r="K6" s="62" t="str">
        <f>IF(G6=0,"",J6/G6*100)</f>
        <v/>
      </c>
      <c r="L6" s="63"/>
      <c r="M6" s="64"/>
      <c r="N6" s="64"/>
      <c r="O6" s="64"/>
      <c r="P6" s="65"/>
    </row>
    <row r="7" customHeight="1" spans="1:16">
      <c r="A7" s="56"/>
      <c r="B7" s="60"/>
      <c r="C7" s="56"/>
      <c r="D7" s="61"/>
      <c r="E7" s="61"/>
      <c r="F7" s="139"/>
      <c r="G7" s="62"/>
      <c r="H7" s="62"/>
      <c r="I7" s="62"/>
      <c r="J7" s="62"/>
      <c r="K7" s="62"/>
      <c r="L7" s="63"/>
      <c r="M7" s="64"/>
      <c r="N7" s="64"/>
      <c r="O7" s="64"/>
      <c r="P7" s="65"/>
    </row>
    <row r="8" customHeight="1" spans="1:16">
      <c r="A8" s="56"/>
      <c r="B8" s="60"/>
      <c r="C8" s="56"/>
      <c r="D8" s="61"/>
      <c r="E8" s="61"/>
      <c r="F8" s="139"/>
      <c r="G8" s="62"/>
      <c r="H8" s="62"/>
      <c r="I8" s="62"/>
      <c r="J8" s="62"/>
      <c r="K8" s="62"/>
      <c r="L8" s="63"/>
      <c r="M8" s="64"/>
      <c r="N8" s="64"/>
      <c r="O8" s="64"/>
      <c r="P8" s="65"/>
    </row>
    <row r="9" customHeight="1" spans="1:16">
      <c r="A9" s="56"/>
      <c r="B9" s="60"/>
      <c r="C9" s="56"/>
      <c r="D9" s="61"/>
      <c r="E9" s="61"/>
      <c r="F9" s="139"/>
      <c r="G9" s="62"/>
      <c r="H9" s="62"/>
      <c r="I9" s="62"/>
      <c r="J9" s="62"/>
      <c r="K9" s="62"/>
      <c r="L9" s="63"/>
      <c r="M9" s="64"/>
      <c r="N9" s="64"/>
      <c r="O9" s="64"/>
      <c r="P9" s="65"/>
    </row>
    <row r="10" customHeight="1" spans="1:16">
      <c r="A10" s="56"/>
      <c r="B10" s="60"/>
      <c r="C10" s="56"/>
      <c r="D10" s="61"/>
      <c r="E10" s="61"/>
      <c r="F10" s="139"/>
      <c r="G10" s="62"/>
      <c r="H10" s="62"/>
      <c r="I10" s="62"/>
      <c r="J10" s="62"/>
      <c r="K10" s="62"/>
      <c r="L10" s="63"/>
      <c r="M10" s="64"/>
      <c r="N10" s="64"/>
      <c r="O10" s="64"/>
      <c r="P10" s="65"/>
    </row>
    <row r="11" customHeight="1" spans="1:16">
      <c r="A11" s="56"/>
      <c r="B11" s="60"/>
      <c r="C11" s="56"/>
      <c r="D11" s="61"/>
      <c r="E11" s="94"/>
      <c r="F11" s="139"/>
      <c r="G11" s="62"/>
      <c r="H11" s="62"/>
      <c r="I11" s="62"/>
      <c r="J11" s="62">
        <f t="shared" ref="J11:J31" si="0">I11-G11</f>
        <v>0</v>
      </c>
      <c r="K11" s="62" t="str">
        <f t="shared" ref="K11:K31" si="1">IF(G11=0,"",J11/G11*100)</f>
        <v/>
      </c>
      <c r="L11" s="63"/>
      <c r="M11" s="64"/>
      <c r="N11" s="64"/>
      <c r="O11" s="64"/>
      <c r="P11" s="65"/>
    </row>
    <row r="12" customHeight="1" spans="1:16">
      <c r="A12" s="56"/>
      <c r="B12" s="60"/>
      <c r="C12" s="56"/>
      <c r="D12" s="61"/>
      <c r="E12" s="94"/>
      <c r="F12" s="139"/>
      <c r="G12" s="62"/>
      <c r="H12" s="62"/>
      <c r="I12" s="62"/>
      <c r="J12" s="62">
        <f t="shared" si="0"/>
        <v>0</v>
      </c>
      <c r="K12" s="62" t="str">
        <f t="shared" si="1"/>
        <v/>
      </c>
      <c r="L12" s="63"/>
      <c r="M12" s="64"/>
      <c r="N12" s="64"/>
      <c r="O12" s="64"/>
      <c r="P12" s="65"/>
    </row>
    <row r="13" customHeight="1" spans="1:16">
      <c r="A13" s="56"/>
      <c r="B13" s="60"/>
      <c r="C13" s="56"/>
      <c r="D13" s="61"/>
      <c r="E13" s="94"/>
      <c r="F13" s="139"/>
      <c r="G13" s="62"/>
      <c r="H13" s="62"/>
      <c r="I13" s="62"/>
      <c r="J13" s="62">
        <f t="shared" si="0"/>
        <v>0</v>
      </c>
      <c r="K13" s="62" t="str">
        <f t="shared" si="1"/>
        <v/>
      </c>
      <c r="L13" s="63"/>
      <c r="M13" s="64"/>
      <c r="N13" s="64"/>
      <c r="O13" s="64"/>
      <c r="P13" s="65"/>
    </row>
    <row r="14" customHeight="1" spans="1:16">
      <c r="A14" s="56"/>
      <c r="B14" s="60"/>
      <c r="C14" s="56"/>
      <c r="D14" s="61"/>
      <c r="E14" s="94"/>
      <c r="F14" s="139"/>
      <c r="G14" s="62"/>
      <c r="H14" s="62"/>
      <c r="I14" s="62"/>
      <c r="J14" s="62">
        <f t="shared" si="0"/>
        <v>0</v>
      </c>
      <c r="K14" s="62" t="str">
        <f t="shared" si="1"/>
        <v/>
      </c>
      <c r="L14" s="63"/>
      <c r="M14" s="64"/>
      <c r="N14" s="64"/>
      <c r="O14" s="64"/>
      <c r="P14" s="65"/>
    </row>
    <row r="15" customHeight="1" spans="1:16">
      <c r="A15" s="56"/>
      <c r="B15" s="60"/>
      <c r="C15" s="56"/>
      <c r="D15" s="61"/>
      <c r="E15" s="94"/>
      <c r="F15" s="139"/>
      <c r="G15" s="62"/>
      <c r="H15" s="62"/>
      <c r="I15" s="62"/>
      <c r="J15" s="62">
        <f t="shared" si="0"/>
        <v>0</v>
      </c>
      <c r="K15" s="62" t="str">
        <f t="shared" si="1"/>
        <v/>
      </c>
      <c r="L15" s="63"/>
      <c r="M15" s="64"/>
      <c r="N15" s="64"/>
      <c r="O15" s="64"/>
      <c r="P15" s="65"/>
    </row>
    <row r="16" customHeight="1" spans="1:16">
      <c r="A16" s="56"/>
      <c r="B16" s="60"/>
      <c r="C16" s="56"/>
      <c r="D16" s="61"/>
      <c r="E16" s="94"/>
      <c r="F16" s="139"/>
      <c r="G16" s="62"/>
      <c r="H16" s="62"/>
      <c r="I16" s="62"/>
      <c r="J16" s="62">
        <f t="shared" si="0"/>
        <v>0</v>
      </c>
      <c r="K16" s="62" t="str">
        <f t="shared" si="1"/>
        <v/>
      </c>
      <c r="L16" s="63"/>
      <c r="M16" s="64"/>
      <c r="N16" s="64"/>
      <c r="O16" s="64"/>
      <c r="P16" s="65"/>
    </row>
    <row r="17" customHeight="1" spans="1:16">
      <c r="A17" s="56"/>
      <c r="B17" s="60"/>
      <c r="C17" s="56"/>
      <c r="D17" s="61"/>
      <c r="E17" s="94"/>
      <c r="F17" s="139"/>
      <c r="G17" s="62"/>
      <c r="H17" s="62"/>
      <c r="I17" s="62"/>
      <c r="J17" s="62">
        <f t="shared" si="0"/>
        <v>0</v>
      </c>
      <c r="K17" s="62" t="str">
        <f t="shared" si="1"/>
        <v/>
      </c>
      <c r="L17" s="63"/>
      <c r="M17" s="64"/>
      <c r="N17" s="64"/>
      <c r="O17" s="64"/>
      <c r="P17" s="65"/>
    </row>
    <row r="18" customHeight="1" spans="1:16">
      <c r="A18" s="56"/>
      <c r="B18" s="60"/>
      <c r="C18" s="56"/>
      <c r="D18" s="61"/>
      <c r="E18" s="94"/>
      <c r="F18" s="139"/>
      <c r="G18" s="62"/>
      <c r="H18" s="62"/>
      <c r="I18" s="62"/>
      <c r="J18" s="62">
        <f t="shared" si="0"/>
        <v>0</v>
      </c>
      <c r="K18" s="62" t="str">
        <f t="shared" si="1"/>
        <v/>
      </c>
      <c r="L18" s="63"/>
      <c r="M18" s="64"/>
      <c r="N18" s="64"/>
      <c r="O18" s="64"/>
      <c r="P18" s="65"/>
    </row>
    <row r="19" customHeight="1" spans="1:16">
      <c r="A19" s="56"/>
      <c r="B19" s="60"/>
      <c r="C19" s="56"/>
      <c r="D19" s="61"/>
      <c r="E19" s="94"/>
      <c r="F19" s="139"/>
      <c r="G19" s="62"/>
      <c r="H19" s="62"/>
      <c r="I19" s="62"/>
      <c r="J19" s="62">
        <f t="shared" si="0"/>
        <v>0</v>
      </c>
      <c r="K19" s="62" t="str">
        <f t="shared" si="1"/>
        <v/>
      </c>
      <c r="L19" s="63"/>
      <c r="M19" s="64"/>
      <c r="N19" s="64"/>
      <c r="O19" s="64"/>
      <c r="P19" s="65"/>
    </row>
    <row r="20" customHeight="1" spans="1:16">
      <c r="A20" s="56"/>
      <c r="B20" s="60"/>
      <c r="C20" s="56"/>
      <c r="D20" s="61"/>
      <c r="E20" s="94"/>
      <c r="F20" s="139"/>
      <c r="G20" s="62"/>
      <c r="H20" s="62"/>
      <c r="I20" s="62"/>
      <c r="J20" s="62">
        <f t="shared" si="0"/>
        <v>0</v>
      </c>
      <c r="K20" s="62" t="str">
        <f t="shared" si="1"/>
        <v/>
      </c>
      <c r="L20" s="63"/>
      <c r="M20" s="64"/>
      <c r="N20" s="64"/>
      <c r="O20" s="64"/>
      <c r="P20" s="65"/>
    </row>
    <row r="21" customHeight="1" spans="1:16">
      <c r="A21" s="56"/>
      <c r="B21" s="60"/>
      <c r="C21" s="56"/>
      <c r="D21" s="61"/>
      <c r="E21" s="94"/>
      <c r="F21" s="139"/>
      <c r="G21" s="62"/>
      <c r="H21" s="62"/>
      <c r="I21" s="62"/>
      <c r="J21" s="62">
        <f t="shared" si="0"/>
        <v>0</v>
      </c>
      <c r="K21" s="62" t="str">
        <f t="shared" si="1"/>
        <v/>
      </c>
      <c r="L21" s="63"/>
      <c r="M21" s="64"/>
      <c r="N21" s="64"/>
      <c r="O21" s="64"/>
      <c r="P21" s="65"/>
    </row>
    <row r="22" customHeight="1" spans="1:16">
      <c r="A22" s="56"/>
      <c r="B22" s="60"/>
      <c r="C22" s="56"/>
      <c r="D22" s="61"/>
      <c r="E22" s="94"/>
      <c r="F22" s="139"/>
      <c r="G22" s="62"/>
      <c r="H22" s="62"/>
      <c r="I22" s="62"/>
      <c r="J22" s="62">
        <f t="shared" si="0"/>
        <v>0</v>
      </c>
      <c r="K22" s="62" t="str">
        <f t="shared" si="1"/>
        <v/>
      </c>
      <c r="L22" s="63"/>
      <c r="M22" s="64"/>
      <c r="N22" s="64"/>
      <c r="O22" s="64"/>
      <c r="P22" s="65"/>
    </row>
    <row r="23" customHeight="1" spans="1:16">
      <c r="A23" s="56"/>
      <c r="B23" s="60"/>
      <c r="C23" s="56"/>
      <c r="D23" s="61"/>
      <c r="E23" s="94"/>
      <c r="F23" s="139"/>
      <c r="G23" s="62"/>
      <c r="H23" s="62"/>
      <c r="I23" s="62"/>
      <c r="J23" s="62">
        <f t="shared" si="0"/>
        <v>0</v>
      </c>
      <c r="K23" s="62" t="str">
        <f t="shared" si="1"/>
        <v/>
      </c>
      <c r="L23" s="63"/>
      <c r="M23" s="64"/>
      <c r="N23" s="64"/>
      <c r="O23" s="64"/>
      <c r="P23" s="65"/>
    </row>
    <row r="24" customHeight="1" spans="1:16">
      <c r="A24" s="56"/>
      <c r="B24" s="60"/>
      <c r="C24" s="56"/>
      <c r="D24" s="61"/>
      <c r="E24" s="94"/>
      <c r="F24" s="139"/>
      <c r="G24" s="62"/>
      <c r="H24" s="62"/>
      <c r="I24" s="62"/>
      <c r="J24" s="62">
        <f t="shared" si="0"/>
        <v>0</v>
      </c>
      <c r="K24" s="62" t="str">
        <f t="shared" si="1"/>
        <v/>
      </c>
      <c r="L24" s="63"/>
      <c r="M24" s="64"/>
      <c r="N24" s="64"/>
      <c r="O24" s="64"/>
      <c r="P24" s="65"/>
    </row>
    <row r="25" customHeight="1" spans="1:16">
      <c r="A25" s="56"/>
      <c r="B25" s="60"/>
      <c r="C25" s="56"/>
      <c r="D25" s="61"/>
      <c r="E25" s="94"/>
      <c r="F25" s="139"/>
      <c r="G25" s="62"/>
      <c r="H25" s="62"/>
      <c r="I25" s="62"/>
      <c r="J25" s="62">
        <f t="shared" si="0"/>
        <v>0</v>
      </c>
      <c r="K25" s="62" t="str">
        <f t="shared" si="1"/>
        <v/>
      </c>
      <c r="L25" s="63"/>
      <c r="M25" s="64"/>
      <c r="N25" s="64"/>
      <c r="O25" s="64"/>
      <c r="P25" s="65"/>
    </row>
    <row r="26" customHeight="1" spans="1:16">
      <c r="A26" s="56"/>
      <c r="B26" s="60"/>
      <c r="C26" s="56"/>
      <c r="D26" s="61"/>
      <c r="E26" s="94"/>
      <c r="F26" s="139"/>
      <c r="G26" s="62"/>
      <c r="H26" s="62"/>
      <c r="I26" s="62"/>
      <c r="J26" s="62">
        <f t="shared" si="0"/>
        <v>0</v>
      </c>
      <c r="K26" s="62" t="str">
        <f t="shared" si="1"/>
        <v/>
      </c>
      <c r="L26" s="63"/>
      <c r="M26" s="64"/>
      <c r="N26" s="64"/>
      <c r="O26" s="64"/>
      <c r="P26" s="65"/>
    </row>
    <row r="27" customHeight="1" spans="1:16">
      <c r="A27" s="56"/>
      <c r="B27" s="60"/>
      <c r="C27" s="56"/>
      <c r="D27" s="61"/>
      <c r="E27" s="94"/>
      <c r="F27" s="139"/>
      <c r="G27" s="62"/>
      <c r="H27" s="62"/>
      <c r="I27" s="62"/>
      <c r="J27" s="62">
        <f t="shared" si="0"/>
        <v>0</v>
      </c>
      <c r="K27" s="62" t="str">
        <f t="shared" si="1"/>
        <v/>
      </c>
      <c r="L27" s="63"/>
      <c r="M27" s="64"/>
      <c r="N27" s="64"/>
      <c r="O27" s="64"/>
      <c r="P27" s="65"/>
    </row>
    <row r="28" customHeight="1" spans="1:16">
      <c r="A28" s="56"/>
      <c r="B28" s="60"/>
      <c r="C28" s="56"/>
      <c r="D28" s="61"/>
      <c r="E28" s="94"/>
      <c r="F28" s="139"/>
      <c r="G28" s="62"/>
      <c r="H28" s="62"/>
      <c r="I28" s="62"/>
      <c r="J28" s="62">
        <f t="shared" si="0"/>
        <v>0</v>
      </c>
      <c r="K28" s="62" t="str">
        <f t="shared" si="1"/>
        <v/>
      </c>
      <c r="L28" s="63"/>
      <c r="M28" s="64"/>
      <c r="N28" s="64"/>
      <c r="O28" s="64"/>
      <c r="P28" s="65"/>
    </row>
    <row r="29" customHeight="1" spans="1:16">
      <c r="A29" s="56"/>
      <c r="B29" s="60"/>
      <c r="C29" s="56"/>
      <c r="D29" s="61"/>
      <c r="E29" s="94"/>
      <c r="F29" s="139"/>
      <c r="G29" s="62"/>
      <c r="H29" s="62"/>
      <c r="I29" s="62"/>
      <c r="J29" s="62">
        <f t="shared" si="0"/>
        <v>0</v>
      </c>
      <c r="K29" s="62" t="str">
        <f t="shared" si="1"/>
        <v/>
      </c>
      <c r="L29" s="63"/>
      <c r="M29" s="64"/>
      <c r="N29" s="64"/>
      <c r="O29" s="64"/>
      <c r="P29" s="65"/>
    </row>
    <row r="30" customHeight="1" spans="1:16">
      <c r="A30" s="56"/>
      <c r="B30" s="60"/>
      <c r="C30" s="56"/>
      <c r="D30" s="61"/>
      <c r="E30" s="94"/>
      <c r="F30" s="139"/>
      <c r="G30" s="62"/>
      <c r="H30" s="62"/>
      <c r="I30" s="62"/>
      <c r="J30" s="62">
        <f t="shared" si="0"/>
        <v>0</v>
      </c>
      <c r="K30" s="62" t="str">
        <f t="shared" si="1"/>
        <v/>
      </c>
      <c r="L30" s="63"/>
      <c r="M30" s="64"/>
      <c r="N30" s="64"/>
      <c r="O30" s="64"/>
      <c r="P30" s="65"/>
    </row>
    <row r="31" customHeight="1" spans="1:16">
      <c r="A31" s="67" t="s">
        <v>287</v>
      </c>
      <c r="B31" s="57"/>
      <c r="C31" s="63"/>
      <c r="D31" s="61"/>
      <c r="E31" s="63"/>
      <c r="F31" s="82"/>
      <c r="G31" s="62">
        <f>ROUND(SUM(G6:G30),2)</f>
        <v>0</v>
      </c>
      <c r="H31" s="62"/>
      <c r="I31" s="62">
        <f>ROUND(SUM(I6:I30),2)</f>
        <v>0</v>
      </c>
      <c r="J31" s="62">
        <f t="shared" si="0"/>
        <v>0</v>
      </c>
      <c r="K31" s="62" t="str">
        <f t="shared" si="1"/>
        <v/>
      </c>
      <c r="L31" s="63"/>
      <c r="M31" s="64"/>
      <c r="N31" s="64"/>
      <c r="O31" s="64"/>
      <c r="P31" s="65"/>
    </row>
    <row r="32" customHeight="1" spans="1:16">
      <c r="A32" s="68"/>
      <c r="B32" s="68"/>
      <c r="C32" s="68"/>
      <c r="D32" s="68"/>
      <c r="E32" s="123"/>
      <c r="F32" s="123"/>
      <c r="G32" s="123"/>
      <c r="H32" s="84"/>
      <c r="I32" s="84"/>
      <c r="J32" s="84"/>
      <c r="K32" s="84"/>
      <c r="L32" s="84"/>
      <c r="M32" s="64"/>
      <c r="N32" s="64"/>
      <c r="O32" s="64"/>
      <c r="P32" s="65"/>
    </row>
    <row r="33" customHeight="1" spans="1:16">
      <c r="A33" s="71"/>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64"/>
      <c r="B72" s="64"/>
      <c r="C72" s="64"/>
      <c r="D72" s="64"/>
      <c r="E72" s="64"/>
      <c r="F72" s="64"/>
      <c r="G72" s="64"/>
      <c r="H72" s="64"/>
      <c r="I72" s="64"/>
      <c r="J72" s="64"/>
      <c r="K72" s="64"/>
      <c r="L72" s="64"/>
      <c r="M72" s="64"/>
      <c r="N72" s="64"/>
      <c r="O72" s="64"/>
      <c r="P72" s="65"/>
    </row>
    <row r="73" customHeight="1" spans="1:16">
      <c r="A73" s="64"/>
      <c r="B73" s="64"/>
      <c r="C73" s="64"/>
      <c r="D73" s="64"/>
      <c r="E73" s="64"/>
      <c r="F73" s="64"/>
      <c r="G73" s="64"/>
      <c r="H73" s="64"/>
      <c r="I73" s="64"/>
      <c r="J73" s="64"/>
      <c r="K73" s="64"/>
      <c r="L73" s="64"/>
      <c r="M73" s="64"/>
      <c r="N73" s="64"/>
      <c r="O73" s="64"/>
      <c r="P73" s="65"/>
    </row>
    <row r="74" customHeight="1" spans="1:16">
      <c r="A74" s="64"/>
      <c r="B74" s="64"/>
      <c r="C74" s="64"/>
      <c r="D74" s="64"/>
      <c r="E74" s="64"/>
      <c r="F74" s="64"/>
      <c r="G74" s="64"/>
      <c r="H74" s="64"/>
      <c r="I74" s="64"/>
      <c r="J74" s="64"/>
      <c r="K74" s="64"/>
      <c r="L74" s="64"/>
      <c r="M74" s="64"/>
      <c r="N74" s="64"/>
      <c r="O74" s="64"/>
      <c r="P74" s="65"/>
    </row>
    <row r="75" customHeight="1" spans="1:16">
      <c r="A75" s="64"/>
      <c r="B75" s="64"/>
      <c r="C75" s="64"/>
      <c r="D75" s="64"/>
      <c r="E75" s="64"/>
      <c r="F75" s="64"/>
      <c r="G75" s="64"/>
      <c r="H75" s="64"/>
      <c r="I75" s="64"/>
      <c r="J75" s="64"/>
      <c r="K75" s="64"/>
      <c r="L75" s="64"/>
      <c r="M75" s="64"/>
      <c r="N75" s="64"/>
      <c r="O75" s="64"/>
      <c r="P75" s="65"/>
    </row>
    <row r="76" customHeight="1" spans="1:16">
      <c r="A76" s="75"/>
      <c r="B76" s="75"/>
      <c r="C76" s="75"/>
      <c r="D76" s="75"/>
      <c r="E76" s="75"/>
      <c r="F76" s="75"/>
      <c r="G76" s="75"/>
      <c r="H76" s="75"/>
      <c r="I76" s="75"/>
      <c r="J76" s="75"/>
      <c r="K76" s="75"/>
      <c r="L76" s="75"/>
      <c r="M76" s="75"/>
      <c r="N76" s="75"/>
      <c r="O76" s="75"/>
      <c r="P76" s="65"/>
    </row>
    <row r="77" customHeight="1" spans="1:16">
      <c r="A77" s="75"/>
      <c r="B77" s="75"/>
      <c r="C77" s="75"/>
      <c r="D77" s="75"/>
      <c r="E77" s="75"/>
      <c r="F77" s="75"/>
      <c r="G77" s="75"/>
      <c r="H77" s="75"/>
      <c r="I77" s="75"/>
      <c r="J77" s="75"/>
      <c r="K77" s="75"/>
      <c r="L77" s="75"/>
      <c r="M77" s="75"/>
      <c r="N77" s="75"/>
      <c r="O77" s="75"/>
      <c r="P77" s="65"/>
    </row>
    <row r="78" customHeight="1" spans="1:16">
      <c r="A78" s="75"/>
      <c r="B78" s="75"/>
      <c r="C78" s="75"/>
      <c r="D78" s="75"/>
      <c r="E78" s="75"/>
      <c r="F78" s="75"/>
      <c r="G78" s="75"/>
      <c r="H78" s="75"/>
      <c r="I78" s="75"/>
      <c r="J78" s="75"/>
      <c r="K78" s="75"/>
      <c r="L78" s="75"/>
      <c r="M78" s="75"/>
      <c r="N78" s="75"/>
      <c r="O78" s="75"/>
      <c r="P78" s="65"/>
    </row>
    <row r="79" customHeight="1" spans="1:16">
      <c r="A79" s="75"/>
      <c r="B79" s="75"/>
      <c r="C79" s="75"/>
      <c r="D79" s="75"/>
      <c r="E79" s="75"/>
      <c r="F79" s="75"/>
      <c r="G79" s="75"/>
      <c r="H79" s="75"/>
      <c r="I79" s="75"/>
      <c r="J79" s="75"/>
      <c r="K79" s="75"/>
      <c r="L79" s="75"/>
      <c r="M79" s="75"/>
      <c r="N79" s="75"/>
      <c r="O79" s="75"/>
      <c r="P79" s="65"/>
    </row>
    <row r="80" customHeight="1" spans="1:16">
      <c r="A80" s="75"/>
      <c r="B80" s="75"/>
      <c r="C80" s="75"/>
      <c r="D80" s="75"/>
      <c r="E80" s="75"/>
      <c r="F80" s="75"/>
      <c r="G80" s="75"/>
      <c r="H80" s="75"/>
      <c r="I80" s="75"/>
      <c r="J80" s="75"/>
      <c r="K80" s="75"/>
      <c r="L80" s="75"/>
      <c r="M80" s="75"/>
      <c r="N80" s="75"/>
      <c r="O80" s="75"/>
      <c r="P80" s="65"/>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row r="87" customHeight="1" spans="1:15">
      <c r="A87" s="76"/>
      <c r="B87" s="76"/>
      <c r="C87" s="76"/>
      <c r="D87" s="76"/>
      <c r="E87" s="76"/>
      <c r="F87" s="76"/>
      <c r="G87" s="76"/>
      <c r="H87" s="76"/>
      <c r="I87" s="76"/>
      <c r="J87" s="76"/>
      <c r="K87" s="76"/>
      <c r="L87" s="76"/>
      <c r="M87" s="76"/>
      <c r="N87" s="76"/>
      <c r="O87" s="76"/>
    </row>
    <row r="88" customHeight="1" spans="1:15">
      <c r="A88" s="76"/>
      <c r="B88" s="76"/>
      <c r="C88" s="76"/>
      <c r="D88" s="76"/>
      <c r="E88" s="76"/>
      <c r="F88" s="76"/>
      <c r="G88" s="76"/>
      <c r="H88" s="76"/>
      <c r="I88" s="76"/>
      <c r="J88" s="76"/>
      <c r="K88" s="76"/>
      <c r="L88" s="76"/>
      <c r="M88" s="76"/>
      <c r="N88" s="76"/>
      <c r="O88" s="76"/>
    </row>
    <row r="89" customHeight="1" spans="1:15">
      <c r="A89" s="76"/>
      <c r="B89" s="76"/>
      <c r="C89" s="76"/>
      <c r="D89" s="76"/>
      <c r="E89" s="76"/>
      <c r="F89" s="76"/>
      <c r="G89" s="76"/>
      <c r="H89" s="76"/>
      <c r="I89" s="76"/>
      <c r="J89" s="76"/>
      <c r="K89" s="76"/>
      <c r="L89" s="76"/>
      <c r="M89" s="76"/>
      <c r="N89" s="76"/>
      <c r="O89" s="76"/>
    </row>
    <row r="90" customHeight="1" spans="1:15">
      <c r="A90" s="76"/>
      <c r="B90" s="76"/>
      <c r="C90" s="76"/>
      <c r="D90" s="76"/>
      <c r="E90" s="76"/>
      <c r="F90" s="76"/>
      <c r="G90" s="76"/>
      <c r="H90" s="76"/>
      <c r="I90" s="76"/>
      <c r="J90" s="76"/>
      <c r="K90" s="76"/>
      <c r="L90" s="76"/>
      <c r="M90" s="76"/>
      <c r="N90" s="76"/>
      <c r="O90" s="76"/>
    </row>
  </sheetData>
  <mergeCells count="5">
    <mergeCell ref="A1:L1"/>
    <mergeCell ref="A2:L2"/>
    <mergeCell ref="K3:L3"/>
    <mergeCell ref="K4:L4"/>
    <mergeCell ref="A31:B31"/>
  </mergeCells>
  <printOptions horizontalCentered="1"/>
  <pageMargins left="0.590551181102362" right="0.590551181102362" top="0.866141732283464" bottom="0.866141732283464" header="0.47244094488189" footer="0.590551181102362"/>
  <pageSetup paperSize="9" scale="99" fitToHeight="0" orientation="landscape" blackAndWhite="1"/>
  <headerFooter scaleWithDoc="0">
    <oddFooter>&amp;L&amp;"宋体,常规"&amp;11被评估单位填表人：
填表日期：2015年  月&amp;R&amp;"宋体,常规"&amp;11评估人员：</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FF0000"/>
    <pageSetUpPr fitToPage="1"/>
  </sheetPr>
  <dimension ref="A1:O85"/>
  <sheetViews>
    <sheetView view="pageBreakPreview" zoomScaleNormal="100" workbookViewId="0">
      <selection activeCell="C6" sqref="C6"/>
    </sheetView>
  </sheetViews>
  <sheetFormatPr defaultColWidth="9" defaultRowHeight="15.75" customHeight="1"/>
  <cols>
    <col min="1" max="1" width="5.16666666666667" style="48" customWidth="1"/>
    <col min="2" max="2" width="18.3333333333333" style="48" customWidth="1"/>
    <col min="3" max="3" width="12" style="48" customWidth="1"/>
    <col min="4" max="4" width="17.5" style="48" customWidth="1"/>
    <col min="5" max="5" width="15" style="345" customWidth="1"/>
    <col min="6" max="6" width="14.5" style="345" customWidth="1"/>
    <col min="7" max="7" width="11.3333333333333" style="345" customWidth="1"/>
    <col min="8" max="8" width="11.6666666666667" style="345" customWidth="1"/>
    <col min="9" max="9" width="14.5" style="48" customWidth="1"/>
    <col min="10" max="16384" width="9" style="48"/>
  </cols>
  <sheetData>
    <row r="1" s="46" customFormat="1" ht="30" customHeight="1" spans="1:15">
      <c r="A1" s="49" t="s">
        <v>300</v>
      </c>
      <c r="B1" s="49"/>
      <c r="C1" s="49"/>
      <c r="D1" s="49"/>
      <c r="E1" s="49"/>
      <c r="F1" s="49"/>
      <c r="G1" s="49"/>
      <c r="H1" s="49"/>
      <c r="I1" s="49"/>
    </row>
    <row r="2" ht="14.25" customHeight="1" spans="1:15">
      <c r="A2" s="50" t="str">
        <f>公用信息!E7</f>
        <v>评估基准日：2025年10月31日</v>
      </c>
      <c r="B2" s="50"/>
      <c r="C2" s="50"/>
      <c r="D2" s="50"/>
      <c r="E2" s="50"/>
      <c r="F2" s="51"/>
      <c r="G2" s="51"/>
      <c r="H2" s="51"/>
      <c r="I2" s="51"/>
      <c r="J2" s="52"/>
      <c r="K2" s="52"/>
      <c r="L2" s="52"/>
      <c r="M2" s="52"/>
      <c r="N2" s="52"/>
    </row>
    <row r="3" ht="14.25" customHeight="1" spans="1:15">
      <c r="A3" s="50"/>
      <c r="B3" s="50"/>
      <c r="C3" s="50"/>
      <c r="D3" s="50"/>
      <c r="E3" s="50"/>
      <c r="F3" s="51"/>
      <c r="G3" s="51"/>
      <c r="H3" s="51"/>
      <c r="I3" s="53" t="s">
        <v>301</v>
      </c>
      <c r="J3" s="52"/>
      <c r="K3" s="52"/>
      <c r="L3" s="52"/>
      <c r="M3" s="52"/>
      <c r="N3" s="52"/>
    </row>
    <row r="4" ht="16.5" customHeight="1" spans="1:15">
      <c r="A4" s="90" t="str">
        <f>公用信息!E6</f>
        <v>被评估单位：杭州建德杭氧气体有限公司</v>
      </c>
      <c r="B4" s="52"/>
      <c r="C4" s="52"/>
      <c r="D4" s="52"/>
      <c r="E4" s="346"/>
      <c r="F4" s="346"/>
      <c r="G4" s="346"/>
      <c r="H4" s="346"/>
      <c r="I4" s="55" t="e">
        <f>#REF!</f>
        <v>#REF!</v>
      </c>
      <c r="J4" s="52"/>
      <c r="K4" s="52"/>
      <c r="L4" s="52"/>
      <c r="M4" s="52"/>
      <c r="N4" s="52"/>
    </row>
    <row r="5" s="47" customFormat="1" ht="16.5" customHeight="1" spans="1:15">
      <c r="A5" s="56" t="s">
        <v>175</v>
      </c>
      <c r="B5" s="99" t="s">
        <v>302</v>
      </c>
      <c r="C5" s="99" t="s">
        <v>177</v>
      </c>
      <c r="D5" s="99" t="s">
        <v>293</v>
      </c>
      <c r="E5" s="56" t="s">
        <v>111</v>
      </c>
      <c r="F5" s="347" t="s">
        <v>112</v>
      </c>
      <c r="G5" s="347" t="s">
        <v>113</v>
      </c>
      <c r="H5" s="347" t="s">
        <v>114</v>
      </c>
      <c r="I5" s="56" t="s">
        <v>247</v>
      </c>
      <c r="J5" s="58"/>
      <c r="K5" s="58"/>
      <c r="L5" s="58"/>
      <c r="M5" s="58"/>
      <c r="N5" s="58"/>
      <c r="O5" s="59"/>
    </row>
    <row r="6" ht="16.5" customHeight="1" spans="1:15">
      <c r="A6" s="56"/>
      <c r="B6" s="60"/>
      <c r="C6" s="61"/>
      <c r="D6" s="62"/>
      <c r="E6" s="62"/>
      <c r="F6" s="62"/>
      <c r="G6" s="62">
        <f>F6-E6</f>
        <v>0</v>
      </c>
      <c r="H6" s="62" t="str">
        <f>IF(E6=0,"",G6/E6*100)</f>
        <v/>
      </c>
      <c r="I6" s="63"/>
      <c r="J6" s="64"/>
      <c r="K6" s="64"/>
      <c r="L6" s="64"/>
      <c r="M6" s="64"/>
      <c r="N6" s="64"/>
      <c r="O6" s="65"/>
    </row>
    <row r="7" ht="16.5" customHeight="1" spans="1:15">
      <c r="A7" s="56"/>
      <c r="B7" s="60"/>
      <c r="C7" s="61"/>
      <c r="D7" s="62"/>
      <c r="E7" s="62"/>
      <c r="F7" s="62"/>
      <c r="G7" s="62">
        <f t="shared" ref="G7:G26" si="0">F7-E7</f>
        <v>0</v>
      </c>
      <c r="H7" s="62" t="str">
        <f t="shared" ref="H7:H26" si="1">IF(E7=0,"",G7/E7*100)</f>
        <v/>
      </c>
      <c r="I7" s="63"/>
      <c r="J7" s="64"/>
      <c r="K7" s="64"/>
      <c r="L7" s="64"/>
      <c r="M7" s="64"/>
      <c r="N7" s="64"/>
      <c r="O7" s="65"/>
    </row>
    <row r="8" ht="16.5" customHeight="1" spans="1:15">
      <c r="A8" s="56"/>
      <c r="B8" s="60"/>
      <c r="C8" s="61"/>
      <c r="D8" s="62"/>
      <c r="E8" s="62"/>
      <c r="F8" s="62"/>
      <c r="G8" s="62">
        <f t="shared" si="0"/>
        <v>0</v>
      </c>
      <c r="H8" s="62" t="str">
        <f t="shared" si="1"/>
        <v/>
      </c>
      <c r="I8" s="63"/>
      <c r="J8" s="64"/>
      <c r="K8" s="64"/>
      <c r="L8" s="64"/>
      <c r="M8" s="64"/>
      <c r="N8" s="64"/>
      <c r="O8" s="65"/>
    </row>
    <row r="9" ht="16.5" customHeight="1" spans="1:15">
      <c r="A9" s="56"/>
      <c r="B9" s="60"/>
      <c r="C9" s="61"/>
      <c r="D9" s="62"/>
      <c r="E9" s="62"/>
      <c r="F9" s="62"/>
      <c r="G9" s="62">
        <f t="shared" si="0"/>
        <v>0</v>
      </c>
      <c r="H9" s="62" t="str">
        <f t="shared" si="1"/>
        <v/>
      </c>
      <c r="I9" s="63"/>
      <c r="J9" s="64"/>
      <c r="K9" s="64"/>
      <c r="L9" s="64"/>
      <c r="M9" s="64"/>
      <c r="N9" s="64"/>
      <c r="O9" s="65"/>
    </row>
    <row r="10" ht="16.5" customHeight="1" spans="1:15">
      <c r="A10" s="56"/>
      <c r="B10" s="60"/>
      <c r="C10" s="61"/>
      <c r="D10" s="62"/>
      <c r="E10" s="62"/>
      <c r="F10" s="62"/>
      <c r="G10" s="62">
        <f t="shared" si="0"/>
        <v>0</v>
      </c>
      <c r="H10" s="62" t="str">
        <f t="shared" si="1"/>
        <v/>
      </c>
      <c r="I10" s="63"/>
      <c r="J10" s="64"/>
      <c r="K10" s="64"/>
      <c r="L10" s="64"/>
      <c r="M10" s="64"/>
      <c r="N10" s="64"/>
      <c r="O10" s="65"/>
    </row>
    <row r="11" ht="16.5" customHeight="1" spans="1:15">
      <c r="A11" s="56"/>
      <c r="B11" s="60"/>
      <c r="C11" s="61"/>
      <c r="D11" s="62"/>
      <c r="E11" s="62"/>
      <c r="F11" s="62"/>
      <c r="G11" s="62">
        <f t="shared" si="0"/>
        <v>0</v>
      </c>
      <c r="H11" s="62" t="str">
        <f t="shared" si="1"/>
        <v/>
      </c>
      <c r="I11" s="63"/>
      <c r="J11" s="64"/>
      <c r="K11" s="64"/>
      <c r="L11" s="64"/>
      <c r="M11" s="64"/>
      <c r="N11" s="64"/>
      <c r="O11" s="65"/>
    </row>
    <row r="12" ht="16.5" customHeight="1" spans="1:15">
      <c r="A12" s="56"/>
      <c r="B12" s="60"/>
      <c r="C12" s="61"/>
      <c r="D12" s="62"/>
      <c r="E12" s="62"/>
      <c r="F12" s="62"/>
      <c r="G12" s="62">
        <f t="shared" si="0"/>
        <v>0</v>
      </c>
      <c r="H12" s="62" t="str">
        <f t="shared" si="1"/>
        <v/>
      </c>
      <c r="I12" s="63"/>
      <c r="J12" s="64"/>
      <c r="K12" s="64"/>
      <c r="L12" s="64"/>
      <c r="M12" s="64"/>
      <c r="N12" s="64"/>
      <c r="O12" s="65"/>
    </row>
    <row r="13" ht="16.5" customHeight="1" spans="1:15">
      <c r="A13" s="56"/>
      <c r="B13" s="60"/>
      <c r="C13" s="61"/>
      <c r="D13" s="62"/>
      <c r="E13" s="62"/>
      <c r="F13" s="62"/>
      <c r="G13" s="62">
        <f t="shared" si="0"/>
        <v>0</v>
      </c>
      <c r="H13" s="62" t="str">
        <f t="shared" si="1"/>
        <v/>
      </c>
      <c r="I13" s="63"/>
      <c r="J13" s="64"/>
      <c r="K13" s="64"/>
      <c r="L13" s="64"/>
      <c r="M13" s="64"/>
      <c r="N13" s="64"/>
      <c r="O13" s="65"/>
    </row>
    <row r="14" ht="16.5" customHeight="1" spans="1:15">
      <c r="A14" s="56"/>
      <c r="B14" s="60"/>
      <c r="C14" s="61"/>
      <c r="D14" s="62"/>
      <c r="E14" s="62"/>
      <c r="F14" s="62"/>
      <c r="G14" s="62">
        <f t="shared" si="0"/>
        <v>0</v>
      </c>
      <c r="H14" s="62" t="str">
        <f t="shared" si="1"/>
        <v/>
      </c>
      <c r="I14" s="63"/>
      <c r="J14" s="64"/>
      <c r="K14" s="64"/>
      <c r="L14" s="64"/>
      <c r="M14" s="64"/>
      <c r="N14" s="64"/>
      <c r="O14" s="65"/>
    </row>
    <row r="15" ht="16.5" customHeight="1" spans="1:15">
      <c r="A15" s="56"/>
      <c r="B15" s="60"/>
      <c r="C15" s="61"/>
      <c r="D15" s="62"/>
      <c r="E15" s="62"/>
      <c r="F15" s="62"/>
      <c r="G15" s="62">
        <f t="shared" si="0"/>
        <v>0</v>
      </c>
      <c r="H15" s="62" t="str">
        <f t="shared" si="1"/>
        <v/>
      </c>
      <c r="I15" s="63"/>
      <c r="J15" s="64"/>
      <c r="K15" s="64"/>
      <c r="L15" s="64"/>
      <c r="M15" s="64"/>
      <c r="N15" s="64"/>
      <c r="O15" s="65"/>
    </row>
    <row r="16" ht="16.5" customHeight="1" spans="1:15">
      <c r="A16" s="56"/>
      <c r="B16" s="60"/>
      <c r="C16" s="61"/>
      <c r="D16" s="62"/>
      <c r="E16" s="62"/>
      <c r="F16" s="62"/>
      <c r="G16" s="62">
        <f t="shared" si="0"/>
        <v>0</v>
      </c>
      <c r="H16" s="62" t="str">
        <f t="shared" si="1"/>
        <v/>
      </c>
      <c r="I16" s="63"/>
      <c r="J16" s="64"/>
      <c r="K16" s="64"/>
      <c r="L16" s="64"/>
      <c r="M16" s="64"/>
      <c r="N16" s="64"/>
      <c r="O16" s="65"/>
    </row>
    <row r="17" ht="16.5" customHeight="1" spans="1:15">
      <c r="A17" s="56"/>
      <c r="B17" s="60"/>
      <c r="C17" s="61"/>
      <c r="D17" s="62"/>
      <c r="E17" s="62"/>
      <c r="F17" s="62"/>
      <c r="G17" s="62">
        <f t="shared" si="0"/>
        <v>0</v>
      </c>
      <c r="H17" s="62" t="str">
        <f t="shared" si="1"/>
        <v/>
      </c>
      <c r="I17" s="63"/>
      <c r="J17" s="64"/>
      <c r="K17" s="64"/>
      <c r="L17" s="64"/>
      <c r="M17" s="64"/>
      <c r="N17" s="64"/>
      <c r="O17" s="65"/>
    </row>
    <row r="18" ht="16.5" customHeight="1" spans="1:15">
      <c r="A18" s="56"/>
      <c r="B18" s="60"/>
      <c r="C18" s="61"/>
      <c r="D18" s="62"/>
      <c r="E18" s="62"/>
      <c r="F18" s="62"/>
      <c r="G18" s="62">
        <f t="shared" si="0"/>
        <v>0</v>
      </c>
      <c r="H18" s="62" t="str">
        <f t="shared" si="1"/>
        <v/>
      </c>
      <c r="I18" s="63"/>
      <c r="J18" s="64"/>
      <c r="K18" s="64"/>
      <c r="L18" s="64"/>
      <c r="M18" s="64"/>
      <c r="N18" s="64"/>
      <c r="O18" s="65"/>
    </row>
    <row r="19" ht="16.5" customHeight="1" spans="1:15">
      <c r="A19" s="56"/>
      <c r="B19" s="60"/>
      <c r="C19" s="61"/>
      <c r="D19" s="62"/>
      <c r="E19" s="62"/>
      <c r="F19" s="62"/>
      <c r="G19" s="62">
        <f t="shared" si="0"/>
        <v>0</v>
      </c>
      <c r="H19" s="62" t="str">
        <f t="shared" si="1"/>
        <v/>
      </c>
      <c r="I19" s="63"/>
      <c r="J19" s="64"/>
      <c r="K19" s="64"/>
      <c r="L19" s="64"/>
      <c r="M19" s="64"/>
      <c r="N19" s="64"/>
      <c r="O19" s="65"/>
    </row>
    <row r="20" ht="16.5" customHeight="1" spans="1:15">
      <c r="A20" s="56"/>
      <c r="B20" s="60"/>
      <c r="C20" s="61"/>
      <c r="D20" s="62"/>
      <c r="E20" s="62"/>
      <c r="F20" s="62"/>
      <c r="G20" s="62">
        <f t="shared" si="0"/>
        <v>0</v>
      </c>
      <c r="H20" s="62" t="str">
        <f t="shared" si="1"/>
        <v/>
      </c>
      <c r="I20" s="63"/>
      <c r="J20" s="64"/>
      <c r="K20" s="64"/>
      <c r="L20" s="64"/>
      <c r="M20" s="64"/>
      <c r="N20" s="64"/>
      <c r="O20" s="65"/>
    </row>
    <row r="21" ht="16.5" customHeight="1" spans="1:15">
      <c r="A21" s="56"/>
      <c r="B21" s="60"/>
      <c r="C21" s="61"/>
      <c r="D21" s="62"/>
      <c r="E21" s="62"/>
      <c r="F21" s="62"/>
      <c r="G21" s="62">
        <f t="shared" si="0"/>
        <v>0</v>
      </c>
      <c r="H21" s="62" t="str">
        <f t="shared" si="1"/>
        <v/>
      </c>
      <c r="I21" s="63"/>
      <c r="J21" s="64"/>
      <c r="K21" s="64"/>
      <c r="L21" s="64"/>
      <c r="M21" s="64"/>
      <c r="N21" s="64"/>
      <c r="O21" s="65"/>
    </row>
    <row r="22" ht="16.5" customHeight="1" spans="1:15">
      <c r="A22" s="56"/>
      <c r="B22" s="60"/>
      <c r="C22" s="61"/>
      <c r="D22" s="62"/>
      <c r="E22" s="62"/>
      <c r="F22" s="62"/>
      <c r="G22" s="62">
        <f t="shared" si="0"/>
        <v>0</v>
      </c>
      <c r="H22" s="62" t="str">
        <f t="shared" si="1"/>
        <v/>
      </c>
      <c r="I22" s="63"/>
      <c r="J22" s="64"/>
      <c r="K22" s="64"/>
      <c r="L22" s="64"/>
      <c r="M22" s="64"/>
      <c r="N22" s="64"/>
      <c r="O22" s="65"/>
    </row>
    <row r="23" ht="16.5" customHeight="1" spans="1:15">
      <c r="A23" s="56"/>
      <c r="B23" s="60"/>
      <c r="C23" s="61"/>
      <c r="D23" s="62"/>
      <c r="E23" s="62"/>
      <c r="F23" s="62"/>
      <c r="G23" s="62">
        <f t="shared" si="0"/>
        <v>0</v>
      </c>
      <c r="H23" s="62" t="str">
        <f t="shared" si="1"/>
        <v/>
      </c>
      <c r="I23" s="63"/>
      <c r="J23" s="64"/>
      <c r="K23" s="64"/>
      <c r="L23" s="64"/>
      <c r="M23" s="64"/>
      <c r="N23" s="64"/>
      <c r="O23" s="65"/>
    </row>
    <row r="24" ht="16.5" customHeight="1" spans="1:15">
      <c r="A24" s="56"/>
      <c r="B24" s="60"/>
      <c r="C24" s="61"/>
      <c r="D24" s="62"/>
      <c r="E24" s="62"/>
      <c r="F24" s="62"/>
      <c r="G24" s="62">
        <f t="shared" si="0"/>
        <v>0</v>
      </c>
      <c r="H24" s="62" t="str">
        <f t="shared" si="1"/>
        <v/>
      </c>
      <c r="I24" s="63"/>
      <c r="J24" s="64"/>
      <c r="K24" s="64"/>
      <c r="L24" s="64"/>
      <c r="M24" s="64"/>
      <c r="N24" s="64"/>
      <c r="O24" s="65"/>
    </row>
    <row r="25" ht="16.5" customHeight="1" spans="1:15">
      <c r="A25" s="56"/>
      <c r="B25" s="60"/>
      <c r="C25" s="61"/>
      <c r="D25" s="62"/>
      <c r="E25" s="62"/>
      <c r="F25" s="62"/>
      <c r="G25" s="62">
        <f t="shared" si="0"/>
        <v>0</v>
      </c>
      <c r="H25" s="62" t="str">
        <f t="shared" si="1"/>
        <v/>
      </c>
      <c r="I25" s="63"/>
      <c r="J25" s="64"/>
      <c r="K25" s="64"/>
      <c r="L25" s="64"/>
      <c r="M25" s="64"/>
      <c r="N25" s="64"/>
      <c r="O25" s="65"/>
    </row>
    <row r="26" ht="16.5" customHeight="1" spans="1:15">
      <c r="A26" s="56"/>
      <c r="B26" s="60"/>
      <c r="C26" s="61"/>
      <c r="D26" s="62"/>
      <c r="E26" s="62"/>
      <c r="F26" s="62"/>
      <c r="G26" s="62">
        <f t="shared" si="0"/>
        <v>0</v>
      </c>
      <c r="H26" s="62" t="str">
        <f t="shared" si="1"/>
        <v/>
      </c>
      <c r="I26" s="63"/>
      <c r="J26" s="64"/>
      <c r="K26" s="64"/>
      <c r="L26" s="64"/>
      <c r="M26" s="64"/>
      <c r="N26" s="64"/>
      <c r="O26" s="65"/>
    </row>
    <row r="27" ht="16.5" customHeight="1" spans="1:15">
      <c r="A27" s="56" t="s">
        <v>303</v>
      </c>
      <c r="B27" s="56"/>
      <c r="C27" s="63"/>
      <c r="D27" s="62">
        <f>SUM(D6:D26)</f>
        <v>0</v>
      </c>
      <c r="E27" s="62">
        <f>SUM(E6:E26)</f>
        <v>0</v>
      </c>
      <c r="F27" s="62">
        <f>SUM(F6:F26)</f>
        <v>0</v>
      </c>
      <c r="G27" s="62">
        <f t="shared" ref="G27" si="2">F27-E27</f>
        <v>0</v>
      </c>
      <c r="H27" s="62" t="str">
        <f t="shared" ref="H27" si="3">IF(E27=0,"",G27/E27*100)</f>
        <v/>
      </c>
      <c r="I27" s="63"/>
      <c r="J27" s="64"/>
      <c r="K27" s="64"/>
      <c r="L27" s="64"/>
      <c r="M27" s="64"/>
      <c r="N27" s="64"/>
      <c r="O27" s="65"/>
    </row>
    <row r="28" customHeight="1" spans="1:15">
      <c r="A28" s="376"/>
      <c r="B28" s="376"/>
      <c r="C28" s="376"/>
      <c r="D28" s="123"/>
      <c r="E28" s="379"/>
      <c r="F28" s="84"/>
      <c r="G28" s="84"/>
      <c r="H28" s="84"/>
      <c r="I28" s="84"/>
      <c r="J28" s="64"/>
      <c r="K28" s="64"/>
      <c r="L28" s="64"/>
      <c r="M28" s="64"/>
      <c r="N28" s="64"/>
      <c r="O28" s="65"/>
    </row>
    <row r="29" customHeight="1" spans="1:15">
      <c r="A29" s="71"/>
      <c r="B29" s="64"/>
      <c r="C29" s="64"/>
      <c r="D29" s="64"/>
      <c r="E29" s="73"/>
      <c r="F29" s="73"/>
      <c r="G29" s="73"/>
      <c r="H29" s="73"/>
      <c r="I29" s="64"/>
      <c r="J29" s="64"/>
      <c r="K29" s="64"/>
      <c r="L29" s="64"/>
      <c r="M29" s="64"/>
      <c r="N29" s="64"/>
      <c r="O29" s="65"/>
    </row>
    <row r="30" customHeight="1" spans="1:15">
      <c r="A30" s="64"/>
      <c r="B30" s="64"/>
      <c r="C30" s="64"/>
      <c r="D30" s="64"/>
      <c r="E30" s="73"/>
      <c r="F30" s="73"/>
      <c r="G30" s="73"/>
      <c r="H30" s="73"/>
      <c r="I30" s="64"/>
      <c r="J30" s="64"/>
      <c r="K30" s="64"/>
      <c r="L30" s="64"/>
      <c r="M30" s="64"/>
      <c r="N30" s="64"/>
      <c r="O30" s="65"/>
    </row>
    <row r="31" customHeight="1" spans="1:15">
      <c r="A31" s="64"/>
      <c r="B31" s="64"/>
      <c r="C31" s="64"/>
      <c r="D31" s="64"/>
      <c r="E31" s="73"/>
      <c r="F31" s="73"/>
      <c r="G31" s="73"/>
      <c r="H31" s="73"/>
      <c r="I31" s="64"/>
      <c r="J31" s="64"/>
      <c r="K31" s="64"/>
      <c r="L31" s="64"/>
      <c r="M31" s="64"/>
      <c r="N31" s="64"/>
      <c r="O31" s="65"/>
    </row>
    <row r="32" customHeight="1" spans="1:15">
      <c r="A32" s="64"/>
      <c r="B32" s="64"/>
      <c r="C32" s="64"/>
      <c r="D32" s="64"/>
      <c r="E32" s="73"/>
      <c r="F32" s="73"/>
      <c r="G32" s="73"/>
      <c r="H32" s="73"/>
      <c r="I32" s="64"/>
      <c r="J32" s="64"/>
      <c r="K32" s="64"/>
      <c r="L32" s="64"/>
      <c r="M32" s="64"/>
      <c r="N32" s="64"/>
      <c r="O32" s="65"/>
    </row>
    <row r="33" customHeight="1" spans="1:15">
      <c r="A33" s="64"/>
      <c r="B33" s="64"/>
      <c r="C33" s="64"/>
      <c r="D33" s="64"/>
      <c r="E33" s="73"/>
      <c r="F33" s="73"/>
      <c r="G33" s="73"/>
      <c r="H33" s="73"/>
      <c r="I33" s="64"/>
      <c r="J33" s="64"/>
      <c r="K33" s="64"/>
      <c r="L33" s="64"/>
      <c r="M33" s="64"/>
      <c r="N33" s="64"/>
      <c r="O33" s="65"/>
    </row>
    <row r="34" customHeight="1" spans="1:15">
      <c r="A34" s="64"/>
      <c r="B34" s="64"/>
      <c r="C34" s="64"/>
      <c r="D34" s="64"/>
      <c r="E34" s="73"/>
      <c r="F34" s="73"/>
      <c r="G34" s="73"/>
      <c r="H34" s="73"/>
      <c r="I34" s="64"/>
      <c r="J34" s="64"/>
      <c r="K34" s="64"/>
      <c r="L34" s="64"/>
      <c r="M34" s="64"/>
      <c r="N34" s="64"/>
      <c r="O34" s="65"/>
    </row>
    <row r="35" customHeight="1" spans="1:15">
      <c r="A35" s="64"/>
      <c r="B35" s="64"/>
      <c r="C35" s="64"/>
      <c r="D35" s="64"/>
      <c r="E35" s="73"/>
      <c r="F35" s="73"/>
      <c r="G35" s="73"/>
      <c r="H35" s="73"/>
      <c r="I35" s="64"/>
      <c r="J35" s="64"/>
      <c r="K35" s="64"/>
      <c r="L35" s="64"/>
      <c r="M35" s="64"/>
      <c r="N35" s="64"/>
      <c r="O35" s="65"/>
    </row>
    <row r="36" customHeight="1" spans="1:15">
      <c r="A36" s="64"/>
      <c r="B36" s="64"/>
      <c r="C36" s="64"/>
      <c r="D36" s="64"/>
      <c r="E36" s="73"/>
      <c r="F36" s="73"/>
      <c r="G36" s="73"/>
      <c r="H36" s="73"/>
      <c r="I36" s="64"/>
      <c r="J36" s="64"/>
      <c r="K36" s="64"/>
      <c r="L36" s="64"/>
      <c r="M36" s="64"/>
      <c r="N36" s="64"/>
      <c r="O36" s="65"/>
    </row>
    <row r="37" customHeight="1" spans="1:15">
      <c r="A37" s="64"/>
      <c r="B37" s="64"/>
      <c r="C37" s="64"/>
      <c r="D37" s="64"/>
      <c r="E37" s="73"/>
      <c r="F37" s="73"/>
      <c r="G37" s="73"/>
      <c r="H37" s="73"/>
      <c r="I37" s="64"/>
      <c r="J37" s="64"/>
      <c r="K37" s="64"/>
      <c r="L37" s="64"/>
      <c r="M37" s="64"/>
      <c r="N37" s="64"/>
      <c r="O37" s="65"/>
    </row>
    <row r="38" customHeight="1" spans="1:15">
      <c r="A38" s="64"/>
      <c r="B38" s="64"/>
      <c r="C38" s="64"/>
      <c r="D38" s="64"/>
      <c r="E38" s="73"/>
      <c r="F38" s="73"/>
      <c r="G38" s="73"/>
      <c r="H38" s="73"/>
      <c r="I38" s="64"/>
      <c r="J38" s="64"/>
      <c r="K38" s="64"/>
      <c r="L38" s="64"/>
      <c r="M38" s="64"/>
      <c r="N38" s="64"/>
      <c r="O38" s="65"/>
    </row>
    <row r="39" customHeight="1" spans="1:15">
      <c r="A39" s="64"/>
      <c r="B39" s="64"/>
      <c r="C39" s="64"/>
      <c r="D39" s="64"/>
      <c r="E39" s="73"/>
      <c r="F39" s="73"/>
      <c r="G39" s="73"/>
      <c r="H39" s="73"/>
      <c r="I39" s="64"/>
      <c r="J39" s="64"/>
      <c r="K39" s="64"/>
      <c r="L39" s="64"/>
      <c r="M39" s="64"/>
      <c r="N39" s="64"/>
      <c r="O39" s="65"/>
    </row>
    <row r="40" customHeight="1" spans="1:15">
      <c r="A40" s="64"/>
      <c r="B40" s="64"/>
      <c r="C40" s="64"/>
      <c r="D40" s="64"/>
      <c r="E40" s="73"/>
      <c r="F40" s="73"/>
      <c r="G40" s="73"/>
      <c r="H40" s="73"/>
      <c r="I40" s="64"/>
      <c r="J40" s="64"/>
      <c r="K40" s="64"/>
      <c r="L40" s="64"/>
      <c r="M40" s="64"/>
      <c r="N40" s="64"/>
      <c r="O40" s="65"/>
    </row>
    <row r="41" customHeight="1" spans="1:15">
      <c r="A41" s="64"/>
      <c r="B41" s="64"/>
      <c r="C41" s="64"/>
      <c r="D41" s="64"/>
      <c r="E41" s="73"/>
      <c r="F41" s="73"/>
      <c r="G41" s="73"/>
      <c r="H41" s="73"/>
      <c r="I41" s="64"/>
      <c r="J41" s="64"/>
      <c r="K41" s="64"/>
      <c r="L41" s="64"/>
      <c r="M41" s="64"/>
      <c r="N41" s="64"/>
      <c r="O41" s="65"/>
    </row>
    <row r="42" customHeight="1" spans="1:15">
      <c r="A42" s="64"/>
      <c r="B42" s="64"/>
      <c r="C42" s="64"/>
      <c r="D42" s="64"/>
      <c r="E42" s="73"/>
      <c r="F42" s="73"/>
      <c r="G42" s="73"/>
      <c r="H42" s="73"/>
      <c r="I42" s="64"/>
      <c r="J42" s="64"/>
      <c r="K42" s="64"/>
      <c r="L42" s="64"/>
      <c r="M42" s="64"/>
      <c r="N42" s="64"/>
      <c r="O42" s="65"/>
    </row>
    <row r="43" customHeight="1" spans="1:15">
      <c r="A43" s="64"/>
      <c r="B43" s="64"/>
      <c r="C43" s="64"/>
      <c r="D43" s="64"/>
      <c r="E43" s="73"/>
      <c r="F43" s="73"/>
      <c r="G43" s="73"/>
      <c r="H43" s="73"/>
      <c r="I43" s="64"/>
      <c r="J43" s="64"/>
      <c r="K43" s="64"/>
      <c r="L43" s="64"/>
      <c r="M43" s="64"/>
      <c r="N43" s="64"/>
      <c r="O43" s="65"/>
    </row>
    <row r="44" customHeight="1" spans="1:15">
      <c r="A44" s="64"/>
      <c r="B44" s="64"/>
      <c r="C44" s="64"/>
      <c r="D44" s="64"/>
      <c r="E44" s="73"/>
      <c r="F44" s="73"/>
      <c r="G44" s="73"/>
      <c r="H44" s="73"/>
      <c r="I44" s="64"/>
      <c r="J44" s="64"/>
      <c r="K44" s="64"/>
      <c r="L44" s="64"/>
      <c r="M44" s="64"/>
      <c r="N44" s="64"/>
      <c r="O44" s="65"/>
    </row>
    <row r="45" customHeight="1" spans="1:15">
      <c r="A45" s="64"/>
      <c r="B45" s="64"/>
      <c r="C45" s="64"/>
      <c r="D45" s="64"/>
      <c r="E45" s="73"/>
      <c r="F45" s="73"/>
      <c r="G45" s="73"/>
      <c r="H45" s="73"/>
      <c r="I45" s="64"/>
      <c r="J45" s="64"/>
      <c r="K45" s="64"/>
      <c r="L45" s="64"/>
      <c r="M45" s="64"/>
      <c r="N45" s="64"/>
      <c r="O45" s="65"/>
    </row>
    <row r="46" customHeight="1" spans="1:15">
      <c r="A46" s="64"/>
      <c r="B46" s="64"/>
      <c r="C46" s="64"/>
      <c r="D46" s="64"/>
      <c r="E46" s="73"/>
      <c r="F46" s="73"/>
      <c r="G46" s="73"/>
      <c r="H46" s="73"/>
      <c r="I46" s="64"/>
      <c r="J46" s="64"/>
      <c r="K46" s="64"/>
      <c r="L46" s="64"/>
      <c r="M46" s="64"/>
      <c r="N46" s="64"/>
      <c r="O46" s="65"/>
    </row>
    <row r="47" customHeight="1" spans="1:15">
      <c r="A47" s="64"/>
      <c r="B47" s="64"/>
      <c r="C47" s="64"/>
      <c r="D47" s="64"/>
      <c r="E47" s="73"/>
      <c r="F47" s="73"/>
      <c r="G47" s="73"/>
      <c r="H47" s="73"/>
      <c r="I47" s="64"/>
      <c r="J47" s="64"/>
      <c r="K47" s="64"/>
      <c r="L47" s="64"/>
      <c r="M47" s="64"/>
      <c r="N47" s="64"/>
      <c r="O47" s="65"/>
    </row>
    <row r="48" customHeight="1" spans="1:15">
      <c r="A48" s="64"/>
      <c r="B48" s="64"/>
      <c r="C48" s="64"/>
      <c r="D48" s="64"/>
      <c r="E48" s="73"/>
      <c r="F48" s="73"/>
      <c r="G48" s="73"/>
      <c r="H48" s="73"/>
      <c r="I48" s="64"/>
      <c r="J48" s="64"/>
      <c r="K48" s="64"/>
      <c r="L48" s="64"/>
      <c r="M48" s="64"/>
      <c r="N48" s="64"/>
      <c r="O48" s="65"/>
    </row>
    <row r="49" customHeight="1" spans="1:15">
      <c r="A49" s="64"/>
      <c r="B49" s="64"/>
      <c r="C49" s="64"/>
      <c r="D49" s="64"/>
      <c r="E49" s="73"/>
      <c r="F49" s="73"/>
      <c r="G49" s="73"/>
      <c r="H49" s="73"/>
      <c r="I49" s="64"/>
      <c r="J49" s="64"/>
      <c r="K49" s="64"/>
      <c r="L49" s="64"/>
      <c r="M49" s="64"/>
      <c r="N49" s="64"/>
      <c r="O49" s="65"/>
    </row>
    <row r="50" customHeight="1" spans="1:15">
      <c r="A50" s="64"/>
      <c r="B50" s="64"/>
      <c r="C50" s="64"/>
      <c r="D50" s="64"/>
      <c r="E50" s="73"/>
      <c r="F50" s="73"/>
      <c r="G50" s="73"/>
      <c r="H50" s="73"/>
      <c r="I50" s="64"/>
      <c r="J50" s="64"/>
      <c r="K50" s="64"/>
      <c r="L50" s="64"/>
      <c r="M50" s="64"/>
      <c r="N50" s="64"/>
      <c r="O50" s="65"/>
    </row>
    <row r="51" customHeight="1" spans="1:15">
      <c r="A51" s="64"/>
      <c r="B51" s="64"/>
      <c r="C51" s="64"/>
      <c r="D51" s="64"/>
      <c r="E51" s="73"/>
      <c r="F51" s="73"/>
      <c r="G51" s="73"/>
      <c r="H51" s="73"/>
      <c r="I51" s="64"/>
      <c r="J51" s="64"/>
      <c r="K51" s="64"/>
      <c r="L51" s="64"/>
      <c r="M51" s="64"/>
      <c r="N51" s="64"/>
      <c r="O51" s="65"/>
    </row>
    <row r="52" customHeight="1" spans="1:15">
      <c r="A52" s="64"/>
      <c r="B52" s="64"/>
      <c r="C52" s="64"/>
      <c r="D52" s="64"/>
      <c r="E52" s="73"/>
      <c r="F52" s="73"/>
      <c r="G52" s="73"/>
      <c r="H52" s="73"/>
      <c r="I52" s="64"/>
      <c r="J52" s="64"/>
      <c r="K52" s="64"/>
      <c r="L52" s="64"/>
      <c r="M52" s="64"/>
      <c r="N52" s="64"/>
      <c r="O52" s="65"/>
    </row>
    <row r="53" customHeight="1" spans="1:15">
      <c r="A53" s="64"/>
      <c r="B53" s="64"/>
      <c r="C53" s="64"/>
      <c r="D53" s="64"/>
      <c r="E53" s="73"/>
      <c r="F53" s="73"/>
      <c r="G53" s="73"/>
      <c r="H53" s="73"/>
      <c r="I53" s="64"/>
      <c r="J53" s="64"/>
      <c r="K53" s="64"/>
      <c r="L53" s="64"/>
      <c r="M53" s="64"/>
      <c r="N53" s="64"/>
      <c r="O53" s="65"/>
    </row>
    <row r="54" customHeight="1" spans="1:15">
      <c r="A54" s="64"/>
      <c r="B54" s="64"/>
      <c r="C54" s="64"/>
      <c r="D54" s="64"/>
      <c r="E54" s="73"/>
      <c r="F54" s="73"/>
      <c r="G54" s="73"/>
      <c r="H54" s="73"/>
      <c r="I54" s="64"/>
      <c r="J54" s="64"/>
      <c r="K54" s="64"/>
      <c r="L54" s="64"/>
      <c r="M54" s="64"/>
      <c r="N54" s="64"/>
      <c r="O54" s="65"/>
    </row>
    <row r="55" customHeight="1" spans="1:15">
      <c r="A55" s="64"/>
      <c r="B55" s="64"/>
      <c r="C55" s="64"/>
      <c r="D55" s="64"/>
      <c r="E55" s="73"/>
      <c r="F55" s="73"/>
      <c r="G55" s="73"/>
      <c r="H55" s="73"/>
      <c r="I55" s="64"/>
      <c r="J55" s="64"/>
      <c r="K55" s="64"/>
      <c r="L55" s="64"/>
      <c r="M55" s="64"/>
      <c r="N55" s="64"/>
      <c r="O55" s="65"/>
    </row>
    <row r="56" customHeight="1" spans="1:15">
      <c r="A56" s="64"/>
      <c r="B56" s="64"/>
      <c r="C56" s="64"/>
      <c r="D56" s="64"/>
      <c r="E56" s="73"/>
      <c r="F56" s="73"/>
      <c r="G56" s="73"/>
      <c r="H56" s="73"/>
      <c r="I56" s="64"/>
      <c r="J56" s="64"/>
      <c r="K56" s="64"/>
      <c r="L56" s="64"/>
      <c r="M56" s="64"/>
      <c r="N56" s="64"/>
      <c r="O56" s="65"/>
    </row>
    <row r="57" customHeight="1" spans="1:15">
      <c r="A57" s="64"/>
      <c r="B57" s="64"/>
      <c r="C57" s="64"/>
      <c r="D57" s="64"/>
      <c r="E57" s="73"/>
      <c r="F57" s="73"/>
      <c r="G57" s="73"/>
      <c r="H57" s="73"/>
      <c r="I57" s="64"/>
      <c r="J57" s="64"/>
      <c r="K57" s="64"/>
      <c r="L57" s="64"/>
      <c r="M57" s="64"/>
      <c r="N57" s="64"/>
      <c r="O57" s="65"/>
    </row>
    <row r="58" customHeight="1" spans="1:15">
      <c r="A58" s="64"/>
      <c r="B58" s="64"/>
      <c r="C58" s="64"/>
      <c r="D58" s="64"/>
      <c r="E58" s="73"/>
      <c r="F58" s="73"/>
      <c r="G58" s="73"/>
      <c r="H58" s="73"/>
      <c r="I58" s="64"/>
      <c r="J58" s="64"/>
      <c r="K58" s="64"/>
      <c r="L58" s="64"/>
      <c r="M58" s="64"/>
      <c r="N58" s="64"/>
      <c r="O58" s="65"/>
    </row>
    <row r="59" customHeight="1" spans="1:15">
      <c r="A59" s="64"/>
      <c r="B59" s="64"/>
      <c r="C59" s="64"/>
      <c r="D59" s="64"/>
      <c r="E59" s="73"/>
      <c r="F59" s="73"/>
      <c r="G59" s="73"/>
      <c r="H59" s="73"/>
      <c r="I59" s="64"/>
      <c r="J59" s="64"/>
      <c r="K59" s="64"/>
      <c r="L59" s="64"/>
      <c r="M59" s="64"/>
      <c r="N59" s="64"/>
      <c r="O59" s="65"/>
    </row>
    <row r="60" customHeight="1" spans="1:15">
      <c r="A60" s="64"/>
      <c r="B60" s="64"/>
      <c r="C60" s="64"/>
      <c r="D60" s="64"/>
      <c r="E60" s="73"/>
      <c r="F60" s="73"/>
      <c r="G60" s="73"/>
      <c r="H60" s="73"/>
      <c r="I60" s="64"/>
      <c r="J60" s="64"/>
      <c r="K60" s="64"/>
      <c r="L60" s="64"/>
      <c r="M60" s="64"/>
      <c r="N60" s="64"/>
      <c r="O60" s="65"/>
    </row>
    <row r="61" customHeight="1" spans="1:15">
      <c r="A61" s="64"/>
      <c r="B61" s="64"/>
      <c r="C61" s="64"/>
      <c r="D61" s="64"/>
      <c r="E61" s="73"/>
      <c r="F61" s="73"/>
      <c r="G61" s="73"/>
      <c r="H61" s="73"/>
      <c r="I61" s="64"/>
      <c r="J61" s="64"/>
      <c r="K61" s="64"/>
      <c r="L61" s="64"/>
      <c r="M61" s="64"/>
      <c r="N61" s="64"/>
      <c r="O61" s="65"/>
    </row>
    <row r="62" customHeight="1" spans="1:15">
      <c r="A62" s="64"/>
      <c r="B62" s="64"/>
      <c r="C62" s="64"/>
      <c r="D62" s="64"/>
      <c r="E62" s="73"/>
      <c r="F62" s="73"/>
      <c r="G62" s="73"/>
      <c r="H62" s="73"/>
      <c r="I62" s="64"/>
      <c r="J62" s="64"/>
      <c r="K62" s="64"/>
      <c r="L62" s="64"/>
      <c r="M62" s="64"/>
      <c r="N62" s="64"/>
      <c r="O62" s="65"/>
    </row>
    <row r="63" customHeight="1" spans="1:15">
      <c r="A63" s="64"/>
      <c r="B63" s="64"/>
      <c r="C63" s="64"/>
      <c r="D63" s="64"/>
      <c r="E63" s="73"/>
      <c r="F63" s="73"/>
      <c r="G63" s="73"/>
      <c r="H63" s="73"/>
      <c r="I63" s="64"/>
      <c r="J63" s="64"/>
      <c r="K63" s="64"/>
      <c r="L63" s="64"/>
      <c r="M63" s="64"/>
      <c r="N63" s="64"/>
      <c r="O63" s="65"/>
    </row>
    <row r="64" customHeight="1" spans="1:15">
      <c r="A64" s="64"/>
      <c r="B64" s="64"/>
      <c r="C64" s="64"/>
      <c r="D64" s="64"/>
      <c r="E64" s="73"/>
      <c r="F64" s="73"/>
      <c r="G64" s="73"/>
      <c r="H64" s="73"/>
      <c r="I64" s="64"/>
      <c r="J64" s="64"/>
      <c r="K64" s="64"/>
      <c r="L64" s="64"/>
      <c r="M64" s="64"/>
      <c r="N64" s="64"/>
      <c r="O64" s="65"/>
    </row>
    <row r="65" customHeight="1" spans="1:15">
      <c r="A65" s="64"/>
      <c r="B65" s="64"/>
      <c r="C65" s="64"/>
      <c r="D65" s="64"/>
      <c r="E65" s="73"/>
      <c r="F65" s="73"/>
      <c r="G65" s="73"/>
      <c r="H65" s="73"/>
      <c r="I65" s="64"/>
      <c r="J65" s="64"/>
      <c r="K65" s="64"/>
      <c r="L65" s="64"/>
      <c r="M65" s="64"/>
      <c r="N65" s="64"/>
      <c r="O65" s="65"/>
    </row>
    <row r="66" customHeight="1" spans="1:15">
      <c r="A66" s="64"/>
      <c r="B66" s="64"/>
      <c r="C66" s="64"/>
      <c r="D66" s="64"/>
      <c r="E66" s="73"/>
      <c r="F66" s="73"/>
      <c r="G66" s="73"/>
      <c r="H66" s="73"/>
      <c r="I66" s="64"/>
      <c r="J66" s="64"/>
      <c r="K66" s="64"/>
      <c r="L66" s="64"/>
      <c r="M66" s="64"/>
      <c r="N66" s="64"/>
      <c r="O66" s="65"/>
    </row>
    <row r="67" customHeight="1" spans="1:15">
      <c r="A67" s="64"/>
      <c r="B67" s="64"/>
      <c r="C67" s="64"/>
      <c r="D67" s="64"/>
      <c r="E67" s="73"/>
      <c r="F67" s="73"/>
      <c r="G67" s="73"/>
      <c r="H67" s="73"/>
      <c r="I67" s="64"/>
      <c r="J67" s="64"/>
      <c r="K67" s="64"/>
      <c r="L67" s="64"/>
      <c r="M67" s="64"/>
      <c r="N67" s="64"/>
      <c r="O67" s="65"/>
    </row>
    <row r="68" customHeight="1" spans="1:15">
      <c r="A68" s="64"/>
      <c r="B68" s="64"/>
      <c r="C68" s="64"/>
      <c r="D68" s="64"/>
      <c r="E68" s="73"/>
      <c r="F68" s="73"/>
      <c r="G68" s="73"/>
      <c r="H68" s="73"/>
      <c r="I68" s="64"/>
      <c r="J68" s="64"/>
      <c r="K68" s="64"/>
      <c r="L68" s="64"/>
      <c r="M68" s="64"/>
      <c r="N68" s="64"/>
      <c r="O68" s="65"/>
    </row>
    <row r="69" customHeight="1" spans="1:15">
      <c r="A69" s="64"/>
      <c r="B69" s="64"/>
      <c r="C69" s="64"/>
      <c r="D69" s="64"/>
      <c r="E69" s="73"/>
      <c r="F69" s="73"/>
      <c r="G69" s="73"/>
      <c r="H69" s="73"/>
      <c r="I69" s="64"/>
      <c r="J69" s="64"/>
      <c r="K69" s="64"/>
      <c r="L69" s="64"/>
      <c r="M69" s="64"/>
      <c r="N69" s="64"/>
      <c r="O69" s="65"/>
    </row>
    <row r="70" customHeight="1" spans="1:15">
      <c r="A70" s="64"/>
      <c r="B70" s="64"/>
      <c r="C70" s="64"/>
      <c r="D70" s="64"/>
      <c r="E70" s="73"/>
      <c r="F70" s="73"/>
      <c r="G70" s="73"/>
      <c r="H70" s="73"/>
      <c r="I70" s="64"/>
      <c r="J70" s="64"/>
      <c r="K70" s="64"/>
      <c r="L70" s="64"/>
      <c r="M70" s="64"/>
      <c r="N70" s="64"/>
      <c r="O70" s="65"/>
    </row>
    <row r="71" customHeight="1" spans="1:15">
      <c r="A71" s="75"/>
      <c r="B71" s="75"/>
      <c r="C71" s="75"/>
      <c r="D71" s="75"/>
      <c r="E71" s="350"/>
      <c r="F71" s="350"/>
      <c r="G71" s="350"/>
      <c r="H71" s="350"/>
      <c r="I71" s="75"/>
      <c r="J71" s="75"/>
      <c r="K71" s="75"/>
      <c r="L71" s="75"/>
      <c r="M71" s="75"/>
      <c r="N71" s="75"/>
      <c r="O71" s="65"/>
    </row>
    <row r="72" customHeight="1" spans="1:15">
      <c r="A72" s="75"/>
      <c r="B72" s="75"/>
      <c r="C72" s="75"/>
      <c r="D72" s="75"/>
      <c r="E72" s="350"/>
      <c r="F72" s="350"/>
      <c r="G72" s="350"/>
      <c r="H72" s="350"/>
      <c r="I72" s="75"/>
      <c r="J72" s="75"/>
      <c r="K72" s="75"/>
      <c r="L72" s="75"/>
      <c r="M72" s="75"/>
      <c r="N72" s="75"/>
      <c r="O72" s="65"/>
    </row>
    <row r="73" customHeight="1" spans="1:15">
      <c r="A73" s="75"/>
      <c r="B73" s="75"/>
      <c r="C73" s="75"/>
      <c r="D73" s="75"/>
      <c r="E73" s="350"/>
      <c r="F73" s="350"/>
      <c r="G73" s="350"/>
      <c r="H73" s="350"/>
      <c r="I73" s="75"/>
      <c r="J73" s="75"/>
      <c r="K73" s="75"/>
      <c r="L73" s="75"/>
      <c r="M73" s="75"/>
      <c r="N73" s="75"/>
      <c r="O73" s="65"/>
    </row>
    <row r="74" customHeight="1" spans="1:15">
      <c r="A74" s="75"/>
      <c r="B74" s="75"/>
      <c r="C74" s="75"/>
      <c r="D74" s="75"/>
      <c r="E74" s="350"/>
      <c r="F74" s="350"/>
      <c r="G74" s="350"/>
      <c r="H74" s="350"/>
      <c r="I74" s="75"/>
      <c r="J74" s="75"/>
      <c r="K74" s="75"/>
      <c r="L74" s="75"/>
      <c r="M74" s="75"/>
      <c r="N74" s="75"/>
      <c r="O74" s="65"/>
    </row>
    <row r="75" customHeight="1" spans="1:15">
      <c r="A75" s="75"/>
      <c r="B75" s="75"/>
      <c r="C75" s="75"/>
      <c r="D75" s="75"/>
      <c r="E75" s="350"/>
      <c r="F75" s="350"/>
      <c r="G75" s="350"/>
      <c r="H75" s="350"/>
      <c r="I75" s="75"/>
      <c r="J75" s="75"/>
      <c r="K75" s="75"/>
      <c r="L75" s="75"/>
      <c r="M75" s="75"/>
      <c r="N75" s="75"/>
      <c r="O75" s="65"/>
    </row>
    <row r="76" customHeight="1" spans="1:15">
      <c r="A76" s="76"/>
      <c r="B76" s="76"/>
      <c r="C76" s="76"/>
      <c r="D76" s="76"/>
      <c r="E76" s="351"/>
      <c r="F76" s="351"/>
      <c r="G76" s="351"/>
      <c r="H76" s="351"/>
      <c r="I76" s="76"/>
      <c r="J76" s="76"/>
      <c r="K76" s="76"/>
      <c r="L76" s="76"/>
      <c r="M76" s="76"/>
      <c r="N76" s="76"/>
    </row>
    <row r="77" customHeight="1" spans="1:15">
      <c r="A77" s="76"/>
      <c r="B77" s="76"/>
      <c r="C77" s="76"/>
      <c r="D77" s="76"/>
      <c r="E77" s="351"/>
      <c r="F77" s="351"/>
      <c r="G77" s="351"/>
      <c r="H77" s="351"/>
      <c r="I77" s="76"/>
      <c r="J77" s="76"/>
      <c r="K77" s="76"/>
      <c r="L77" s="76"/>
      <c r="M77" s="76"/>
      <c r="N77" s="76"/>
    </row>
    <row r="78" customHeight="1" spans="1:15">
      <c r="A78" s="76"/>
      <c r="B78" s="76"/>
      <c r="C78" s="76"/>
      <c r="D78" s="76"/>
      <c r="E78" s="351"/>
      <c r="F78" s="351"/>
      <c r="G78" s="351"/>
      <c r="H78" s="351"/>
      <c r="I78" s="76"/>
      <c r="J78" s="76"/>
      <c r="K78" s="76"/>
      <c r="L78" s="76"/>
      <c r="M78" s="76"/>
      <c r="N78" s="76"/>
    </row>
    <row r="79" customHeight="1" spans="1:15">
      <c r="A79" s="76"/>
      <c r="B79" s="76"/>
      <c r="C79" s="76"/>
      <c r="D79" s="76"/>
      <c r="E79" s="351"/>
      <c r="F79" s="351"/>
      <c r="G79" s="351"/>
      <c r="H79" s="351"/>
      <c r="I79" s="76"/>
      <c r="J79" s="76"/>
      <c r="K79" s="76"/>
      <c r="L79" s="76"/>
      <c r="M79" s="76"/>
      <c r="N79" s="76"/>
    </row>
    <row r="80" customHeight="1" spans="1:15">
      <c r="A80" s="76"/>
      <c r="B80" s="76"/>
      <c r="C80" s="76"/>
      <c r="D80" s="76"/>
      <c r="E80" s="351"/>
      <c r="F80" s="351"/>
      <c r="G80" s="351"/>
      <c r="H80" s="351"/>
      <c r="I80" s="76"/>
      <c r="J80" s="76"/>
      <c r="K80" s="76"/>
      <c r="L80" s="76"/>
      <c r="M80" s="76"/>
      <c r="N80" s="76"/>
    </row>
    <row r="81" customHeight="1" spans="1:14">
      <c r="A81" s="76"/>
      <c r="B81" s="76"/>
      <c r="C81" s="76"/>
      <c r="D81" s="76"/>
      <c r="E81" s="351"/>
      <c r="F81" s="351"/>
      <c r="G81" s="351"/>
      <c r="H81" s="351"/>
      <c r="I81" s="76"/>
      <c r="J81" s="76"/>
      <c r="K81" s="76"/>
      <c r="L81" s="76"/>
      <c r="M81" s="76"/>
      <c r="N81" s="76"/>
    </row>
    <row r="82" customHeight="1" spans="1:14">
      <c r="A82" s="76"/>
      <c r="B82" s="76"/>
      <c r="C82" s="76"/>
      <c r="D82" s="76"/>
      <c r="E82" s="351"/>
      <c r="F82" s="351"/>
      <c r="G82" s="351"/>
      <c r="H82" s="351"/>
      <c r="I82" s="76"/>
      <c r="J82" s="76"/>
      <c r="K82" s="76"/>
      <c r="L82" s="76"/>
      <c r="M82" s="76"/>
      <c r="N82" s="76"/>
    </row>
    <row r="83" customHeight="1" spans="1:14">
      <c r="A83" s="76"/>
      <c r="B83" s="76"/>
      <c r="C83" s="76"/>
      <c r="D83" s="76"/>
      <c r="E83" s="351"/>
      <c r="F83" s="351"/>
      <c r="G83" s="351"/>
      <c r="H83" s="351"/>
      <c r="I83" s="76"/>
      <c r="J83" s="76"/>
      <c r="K83" s="76"/>
      <c r="L83" s="76"/>
      <c r="M83" s="76"/>
      <c r="N83" s="76"/>
    </row>
    <row r="84" customHeight="1" spans="1:14">
      <c r="A84" s="76"/>
      <c r="B84" s="76"/>
      <c r="C84" s="76"/>
      <c r="D84" s="76"/>
      <c r="E84" s="351"/>
      <c r="F84" s="351"/>
      <c r="G84" s="351"/>
      <c r="H84" s="351"/>
      <c r="I84" s="76"/>
      <c r="J84" s="76"/>
      <c r="K84" s="76"/>
      <c r="L84" s="76"/>
      <c r="M84" s="76"/>
      <c r="N84" s="76"/>
    </row>
    <row r="85" customHeight="1" spans="1:14">
      <c r="A85" s="76"/>
      <c r="B85" s="76"/>
      <c r="C85" s="76"/>
      <c r="D85" s="76"/>
      <c r="E85" s="351"/>
      <c r="F85" s="351"/>
      <c r="G85" s="351"/>
      <c r="H85" s="351"/>
      <c r="I85" s="76"/>
      <c r="J85" s="76"/>
      <c r="K85" s="76"/>
      <c r="L85" s="76"/>
      <c r="M85" s="76"/>
      <c r="N85" s="76"/>
    </row>
  </sheetData>
  <mergeCells count="3">
    <mergeCell ref="A1:I1"/>
    <mergeCell ref="A2:I2"/>
    <mergeCell ref="A27:B27"/>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P87"/>
  <sheetViews>
    <sheetView view="pageBreakPreview" zoomScaleNormal="100" workbookViewId="0">
      <selection activeCell="F4" sqref="F4:G4"/>
    </sheetView>
  </sheetViews>
  <sheetFormatPr defaultColWidth="9" defaultRowHeight="15.75" customHeight="1"/>
  <cols>
    <col min="1" max="1" width="5.16666666666667" style="48" customWidth="1"/>
    <col min="2" max="2" width="18.3333333333333" style="48" customWidth="1"/>
    <col min="3" max="3" width="12" style="48" customWidth="1"/>
    <col min="4" max="4" width="11.6666666666667" style="48" customWidth="1"/>
    <col min="5" max="5" width="11" style="48" customWidth="1"/>
    <col min="6" max="6" width="15" style="345" customWidth="1"/>
    <col min="7" max="7" width="14.5" style="345" customWidth="1"/>
    <col min="8" max="8" width="11.3333333333333" style="345" customWidth="1"/>
    <col min="9" max="9" width="11.6666666666667" style="345" customWidth="1"/>
    <col min="10" max="10" width="14.5" style="48" customWidth="1"/>
    <col min="11" max="16384" width="9" style="48"/>
  </cols>
  <sheetData>
    <row r="1" s="46" customFormat="1" ht="30" customHeight="1" spans="1:16">
      <c r="A1" s="49" t="s">
        <v>304</v>
      </c>
      <c r="B1" s="49"/>
      <c r="C1" s="49"/>
      <c r="D1" s="49"/>
      <c r="E1" s="49"/>
      <c r="F1" s="49"/>
      <c r="G1" s="49"/>
      <c r="H1" s="49"/>
      <c r="I1" s="49"/>
      <c r="J1" s="49"/>
    </row>
    <row r="2" ht="14.25" customHeight="1" spans="1:16">
      <c r="A2" s="50" t="str">
        <f>公用信息!E7</f>
        <v>评估基准日：2025年10月31日</v>
      </c>
      <c r="B2" s="50"/>
      <c r="C2" s="50"/>
      <c r="D2" s="50"/>
      <c r="E2" s="50"/>
      <c r="F2" s="50"/>
      <c r="G2" s="51"/>
      <c r="H2" s="51"/>
      <c r="I2" s="51"/>
      <c r="J2" s="51"/>
      <c r="K2" s="52"/>
      <c r="L2" s="52"/>
      <c r="M2" s="52"/>
      <c r="N2" s="52"/>
      <c r="O2" s="52"/>
    </row>
    <row r="3" ht="14.25" customHeight="1" spans="1:16">
      <c r="A3" s="50"/>
      <c r="B3" s="50"/>
      <c r="C3" s="50"/>
      <c r="D3" s="50"/>
      <c r="E3" s="50"/>
      <c r="F3" s="50"/>
      <c r="G3" s="51"/>
      <c r="H3" s="51"/>
      <c r="I3" s="51"/>
      <c r="J3" s="53" t="s">
        <v>305</v>
      </c>
      <c r="K3" s="52"/>
      <c r="L3" s="52"/>
      <c r="M3" s="52"/>
      <c r="N3" s="52"/>
      <c r="O3" s="52"/>
    </row>
    <row r="4" ht="16.5" customHeight="1" spans="1:16">
      <c r="A4" s="90" t="str">
        <f>公用信息!E6</f>
        <v>被评估单位：杭州建德杭氧气体有限公司</v>
      </c>
      <c r="B4" s="52"/>
      <c r="C4" s="52"/>
      <c r="D4" s="52"/>
      <c r="E4" s="52"/>
      <c r="F4" s="346"/>
      <c r="G4" s="346"/>
      <c r="H4" s="346"/>
      <c r="I4" s="346"/>
      <c r="J4" s="55" t="e">
        <f>#REF!</f>
        <v>#REF!</v>
      </c>
      <c r="K4" s="52"/>
      <c r="L4" s="52"/>
      <c r="M4" s="52"/>
      <c r="N4" s="52"/>
      <c r="O4" s="52"/>
    </row>
    <row r="5" s="47" customFormat="1" ht="16.5" customHeight="1" spans="1:16">
      <c r="A5" s="56" t="s">
        <v>175</v>
      </c>
      <c r="B5" s="56" t="s">
        <v>306</v>
      </c>
      <c r="C5" s="56" t="s">
        <v>307</v>
      </c>
      <c r="D5" s="56" t="s">
        <v>308</v>
      </c>
      <c r="E5" s="56" t="s">
        <v>292</v>
      </c>
      <c r="F5" s="56" t="s">
        <v>111</v>
      </c>
      <c r="G5" s="347" t="s">
        <v>112</v>
      </c>
      <c r="H5" s="347" t="s">
        <v>113</v>
      </c>
      <c r="I5" s="347" t="s">
        <v>114</v>
      </c>
      <c r="J5" s="56" t="s">
        <v>247</v>
      </c>
      <c r="K5" s="58"/>
      <c r="L5" s="58"/>
      <c r="M5" s="58"/>
      <c r="N5" s="58"/>
      <c r="O5" s="58"/>
      <c r="P5" s="59"/>
    </row>
    <row r="6" ht="16.5" customHeight="1" spans="1:16">
      <c r="A6" s="56"/>
      <c r="B6" s="60"/>
      <c r="C6" s="61"/>
      <c r="D6" s="61"/>
      <c r="E6" s="378"/>
      <c r="F6" s="62"/>
      <c r="G6" s="62"/>
      <c r="H6" s="62">
        <f>G6-F6</f>
        <v>0</v>
      </c>
      <c r="I6" s="62" t="str">
        <f>IF(F6=0,"",H6/F6*100)</f>
        <v/>
      </c>
      <c r="J6" s="63"/>
      <c r="K6" s="64"/>
      <c r="L6" s="64"/>
      <c r="M6" s="64"/>
      <c r="N6" s="64"/>
      <c r="O6" s="64"/>
      <c r="P6" s="65"/>
    </row>
    <row r="7" ht="16.5" customHeight="1" spans="1:16">
      <c r="A7" s="56"/>
      <c r="B7" s="60"/>
      <c r="C7" s="61"/>
      <c r="D7" s="61"/>
      <c r="E7" s="378"/>
      <c r="F7" s="62"/>
      <c r="G7" s="62"/>
      <c r="H7" s="62">
        <f t="shared" ref="H7:H29" si="0">G7-F7</f>
        <v>0</v>
      </c>
      <c r="I7" s="62" t="str">
        <f t="shared" ref="I7:I29" si="1">IF(F7=0,"",H7/F7*100)</f>
        <v/>
      </c>
      <c r="J7" s="63"/>
      <c r="K7" s="64"/>
      <c r="L7" s="64"/>
      <c r="M7" s="64"/>
      <c r="N7" s="64"/>
      <c r="O7" s="64"/>
      <c r="P7" s="65"/>
    </row>
    <row r="8" ht="16.5" customHeight="1" spans="1:16">
      <c r="A8" s="56"/>
      <c r="B8" s="60"/>
      <c r="C8" s="61"/>
      <c r="D8" s="61"/>
      <c r="E8" s="378"/>
      <c r="F8" s="62"/>
      <c r="G8" s="62"/>
      <c r="H8" s="62">
        <f t="shared" si="0"/>
        <v>0</v>
      </c>
      <c r="I8" s="62" t="str">
        <f t="shared" si="1"/>
        <v/>
      </c>
      <c r="J8" s="63"/>
      <c r="K8" s="64"/>
      <c r="L8" s="64"/>
      <c r="M8" s="64"/>
      <c r="N8" s="64"/>
      <c r="O8" s="64"/>
      <c r="P8" s="65"/>
    </row>
    <row r="9" ht="16.5" customHeight="1" spans="1:16">
      <c r="A9" s="56"/>
      <c r="B9" s="60"/>
      <c r="C9" s="61"/>
      <c r="D9" s="61"/>
      <c r="E9" s="378"/>
      <c r="F9" s="62"/>
      <c r="G9" s="62"/>
      <c r="H9" s="62">
        <f t="shared" si="0"/>
        <v>0</v>
      </c>
      <c r="I9" s="62" t="str">
        <f t="shared" si="1"/>
        <v/>
      </c>
      <c r="J9" s="63"/>
      <c r="K9" s="64"/>
      <c r="L9" s="64"/>
      <c r="M9" s="64"/>
      <c r="N9" s="64"/>
      <c r="O9" s="64"/>
      <c r="P9" s="65"/>
    </row>
    <row r="10" ht="16.5" customHeight="1" spans="1:16">
      <c r="A10" s="56"/>
      <c r="B10" s="60"/>
      <c r="C10" s="61"/>
      <c r="D10" s="61"/>
      <c r="E10" s="378"/>
      <c r="F10" s="62"/>
      <c r="G10" s="62"/>
      <c r="H10" s="62">
        <f t="shared" si="0"/>
        <v>0</v>
      </c>
      <c r="I10" s="62" t="str">
        <f t="shared" si="1"/>
        <v/>
      </c>
      <c r="J10" s="63"/>
      <c r="K10" s="64"/>
      <c r="L10" s="64"/>
      <c r="M10" s="64"/>
      <c r="N10" s="64"/>
      <c r="O10" s="64"/>
      <c r="P10" s="65"/>
    </row>
    <row r="11" ht="16.5" customHeight="1" spans="1:16">
      <c r="A11" s="56"/>
      <c r="B11" s="60"/>
      <c r="C11" s="61"/>
      <c r="D11" s="61"/>
      <c r="E11" s="378"/>
      <c r="F11" s="62"/>
      <c r="G11" s="62"/>
      <c r="H11" s="62">
        <f t="shared" si="0"/>
        <v>0</v>
      </c>
      <c r="I11" s="62" t="str">
        <f t="shared" si="1"/>
        <v/>
      </c>
      <c r="J11" s="63"/>
      <c r="K11" s="64"/>
      <c r="L11" s="64"/>
      <c r="M11" s="64"/>
      <c r="N11" s="64"/>
      <c r="O11" s="64"/>
      <c r="P11" s="65"/>
    </row>
    <row r="12" ht="16.5" customHeight="1" spans="1:16">
      <c r="A12" s="56"/>
      <c r="B12" s="60"/>
      <c r="C12" s="61"/>
      <c r="D12" s="61"/>
      <c r="E12" s="378"/>
      <c r="F12" s="62"/>
      <c r="G12" s="62"/>
      <c r="H12" s="62">
        <f t="shared" si="0"/>
        <v>0</v>
      </c>
      <c r="I12" s="62" t="str">
        <f t="shared" si="1"/>
        <v/>
      </c>
      <c r="J12" s="63"/>
      <c r="K12" s="64"/>
      <c r="L12" s="64"/>
      <c r="M12" s="64"/>
      <c r="N12" s="64"/>
      <c r="O12" s="64"/>
      <c r="P12" s="65"/>
    </row>
    <row r="13" ht="16.5" customHeight="1" spans="1:16">
      <c r="A13" s="56"/>
      <c r="B13" s="60"/>
      <c r="C13" s="61"/>
      <c r="D13" s="61"/>
      <c r="E13" s="378"/>
      <c r="F13" s="62"/>
      <c r="G13" s="62"/>
      <c r="H13" s="62">
        <f t="shared" si="0"/>
        <v>0</v>
      </c>
      <c r="I13" s="62" t="str">
        <f t="shared" si="1"/>
        <v/>
      </c>
      <c r="J13" s="63"/>
      <c r="K13" s="64"/>
      <c r="L13" s="64"/>
      <c r="M13" s="64"/>
      <c r="N13" s="64"/>
      <c r="O13" s="64"/>
      <c r="P13" s="65"/>
    </row>
    <row r="14" ht="16.5" customHeight="1" spans="1:16">
      <c r="A14" s="56"/>
      <c r="B14" s="60"/>
      <c r="C14" s="61"/>
      <c r="D14" s="61"/>
      <c r="E14" s="378"/>
      <c r="F14" s="62"/>
      <c r="G14" s="62"/>
      <c r="H14" s="62">
        <f t="shared" si="0"/>
        <v>0</v>
      </c>
      <c r="I14" s="62" t="str">
        <f t="shared" si="1"/>
        <v/>
      </c>
      <c r="J14" s="63"/>
      <c r="K14" s="64"/>
      <c r="L14" s="64"/>
      <c r="M14" s="64"/>
      <c r="N14" s="64"/>
      <c r="O14" s="64"/>
      <c r="P14" s="65"/>
    </row>
    <row r="15" ht="16.5" customHeight="1" spans="1:16">
      <c r="A15" s="56"/>
      <c r="B15" s="60"/>
      <c r="C15" s="61"/>
      <c r="D15" s="61"/>
      <c r="E15" s="378"/>
      <c r="F15" s="62"/>
      <c r="G15" s="62"/>
      <c r="H15" s="62">
        <f t="shared" si="0"/>
        <v>0</v>
      </c>
      <c r="I15" s="62" t="str">
        <f t="shared" si="1"/>
        <v/>
      </c>
      <c r="J15" s="63"/>
      <c r="K15" s="64"/>
      <c r="L15" s="64"/>
      <c r="M15" s="64"/>
      <c r="N15" s="64"/>
      <c r="O15" s="64"/>
      <c r="P15" s="65"/>
    </row>
    <row r="16" ht="16.5" customHeight="1" spans="1:16">
      <c r="A16" s="56"/>
      <c r="B16" s="60"/>
      <c r="C16" s="61"/>
      <c r="D16" s="61"/>
      <c r="E16" s="378"/>
      <c r="F16" s="62"/>
      <c r="G16" s="62"/>
      <c r="H16" s="62">
        <f t="shared" si="0"/>
        <v>0</v>
      </c>
      <c r="I16" s="62" t="str">
        <f t="shared" si="1"/>
        <v/>
      </c>
      <c r="J16" s="63"/>
      <c r="K16" s="64"/>
      <c r="L16" s="64"/>
      <c r="M16" s="64"/>
      <c r="N16" s="64"/>
      <c r="O16" s="64"/>
      <c r="P16" s="65"/>
    </row>
    <row r="17" ht="16.5" customHeight="1" spans="1:16">
      <c r="A17" s="56"/>
      <c r="B17" s="60"/>
      <c r="C17" s="61"/>
      <c r="D17" s="61"/>
      <c r="E17" s="378"/>
      <c r="F17" s="62"/>
      <c r="G17" s="62"/>
      <c r="H17" s="62">
        <f t="shared" si="0"/>
        <v>0</v>
      </c>
      <c r="I17" s="62" t="str">
        <f t="shared" si="1"/>
        <v/>
      </c>
      <c r="J17" s="63"/>
      <c r="K17" s="64"/>
      <c r="L17" s="64"/>
      <c r="M17" s="64"/>
      <c r="N17" s="64"/>
      <c r="O17" s="64"/>
      <c r="P17" s="65"/>
    </row>
    <row r="18" ht="16.5" customHeight="1" spans="1:16">
      <c r="A18" s="56"/>
      <c r="B18" s="60"/>
      <c r="C18" s="61"/>
      <c r="D18" s="61"/>
      <c r="E18" s="378"/>
      <c r="F18" s="62"/>
      <c r="G18" s="62"/>
      <c r="H18" s="62">
        <f t="shared" si="0"/>
        <v>0</v>
      </c>
      <c r="I18" s="62" t="str">
        <f t="shared" si="1"/>
        <v/>
      </c>
      <c r="J18" s="63"/>
      <c r="K18" s="64"/>
      <c r="L18" s="64"/>
      <c r="M18" s="64"/>
      <c r="N18" s="64"/>
      <c r="O18" s="64"/>
      <c r="P18" s="65"/>
    </row>
    <row r="19" ht="16.5" customHeight="1" spans="1:16">
      <c r="A19" s="56"/>
      <c r="B19" s="60"/>
      <c r="C19" s="61"/>
      <c r="D19" s="61"/>
      <c r="E19" s="378"/>
      <c r="F19" s="62"/>
      <c r="G19" s="62"/>
      <c r="H19" s="62">
        <f t="shared" si="0"/>
        <v>0</v>
      </c>
      <c r="I19" s="62" t="str">
        <f t="shared" si="1"/>
        <v/>
      </c>
      <c r="J19" s="63"/>
      <c r="K19" s="64"/>
      <c r="L19" s="64"/>
      <c r="M19" s="64"/>
      <c r="N19" s="64"/>
      <c r="O19" s="64"/>
      <c r="P19" s="65"/>
    </row>
    <row r="20" ht="16.5" customHeight="1" spans="1:16">
      <c r="A20" s="56"/>
      <c r="B20" s="60"/>
      <c r="C20" s="61"/>
      <c r="D20" s="61"/>
      <c r="E20" s="378"/>
      <c r="F20" s="62"/>
      <c r="G20" s="62"/>
      <c r="H20" s="62">
        <f t="shared" si="0"/>
        <v>0</v>
      </c>
      <c r="I20" s="62" t="str">
        <f t="shared" si="1"/>
        <v/>
      </c>
      <c r="J20" s="63"/>
      <c r="K20" s="64"/>
      <c r="L20" s="64"/>
      <c r="M20" s="64"/>
      <c r="N20" s="64"/>
      <c r="O20" s="64"/>
      <c r="P20" s="65"/>
    </row>
    <row r="21" ht="16.5" customHeight="1" spans="1:16">
      <c r="A21" s="56"/>
      <c r="B21" s="60"/>
      <c r="C21" s="61"/>
      <c r="D21" s="61"/>
      <c r="E21" s="378"/>
      <c r="F21" s="62"/>
      <c r="G21" s="62"/>
      <c r="H21" s="62">
        <f t="shared" si="0"/>
        <v>0</v>
      </c>
      <c r="I21" s="62" t="str">
        <f t="shared" si="1"/>
        <v/>
      </c>
      <c r="J21" s="63"/>
      <c r="K21" s="64"/>
      <c r="L21" s="64"/>
      <c r="M21" s="64"/>
      <c r="N21" s="64"/>
      <c r="O21" s="64"/>
      <c r="P21" s="65"/>
    </row>
    <row r="22" ht="16.5" customHeight="1" spans="1:16">
      <c r="A22" s="56"/>
      <c r="B22" s="60"/>
      <c r="C22" s="61"/>
      <c r="D22" s="61"/>
      <c r="E22" s="378"/>
      <c r="F22" s="62"/>
      <c r="G22" s="62"/>
      <c r="H22" s="62">
        <f t="shared" si="0"/>
        <v>0</v>
      </c>
      <c r="I22" s="62" t="str">
        <f t="shared" si="1"/>
        <v/>
      </c>
      <c r="J22" s="63"/>
      <c r="K22" s="64"/>
      <c r="L22" s="64"/>
      <c r="M22" s="64"/>
      <c r="N22" s="64"/>
      <c r="O22" s="64"/>
      <c r="P22" s="65"/>
    </row>
    <row r="23" ht="16.5" customHeight="1" spans="1:16">
      <c r="A23" s="56"/>
      <c r="B23" s="60"/>
      <c r="C23" s="61"/>
      <c r="D23" s="61"/>
      <c r="E23" s="378"/>
      <c r="F23" s="62"/>
      <c r="G23" s="62"/>
      <c r="H23" s="62">
        <f t="shared" si="0"/>
        <v>0</v>
      </c>
      <c r="I23" s="62" t="str">
        <f t="shared" si="1"/>
        <v/>
      </c>
      <c r="J23" s="63"/>
      <c r="K23" s="64"/>
      <c r="L23" s="64"/>
      <c r="M23" s="64"/>
      <c r="N23" s="64"/>
      <c r="O23" s="64"/>
      <c r="P23" s="65"/>
    </row>
    <row r="24" ht="16.5" customHeight="1" spans="1:16">
      <c r="A24" s="56"/>
      <c r="B24" s="60"/>
      <c r="C24" s="61"/>
      <c r="D24" s="61"/>
      <c r="E24" s="378"/>
      <c r="F24" s="62"/>
      <c r="G24" s="62"/>
      <c r="H24" s="62">
        <f t="shared" si="0"/>
        <v>0</v>
      </c>
      <c r="I24" s="62" t="str">
        <f t="shared" si="1"/>
        <v/>
      </c>
      <c r="J24" s="63"/>
      <c r="K24" s="64"/>
      <c r="L24" s="64"/>
      <c r="M24" s="64"/>
      <c r="N24" s="64"/>
      <c r="O24" s="64"/>
      <c r="P24" s="65"/>
    </row>
    <row r="25" ht="16.5" customHeight="1" spans="1:16">
      <c r="A25" s="56"/>
      <c r="B25" s="60"/>
      <c r="C25" s="61"/>
      <c r="D25" s="61"/>
      <c r="E25" s="378"/>
      <c r="F25" s="62"/>
      <c r="G25" s="62"/>
      <c r="H25" s="62">
        <f t="shared" si="0"/>
        <v>0</v>
      </c>
      <c r="I25" s="62" t="str">
        <f t="shared" si="1"/>
        <v/>
      </c>
      <c r="J25" s="63"/>
      <c r="K25" s="64"/>
      <c r="L25" s="64"/>
      <c r="M25" s="64"/>
      <c r="N25" s="64"/>
      <c r="O25" s="64"/>
      <c r="P25" s="65"/>
    </row>
    <row r="26" ht="16.5" customHeight="1" spans="1:16">
      <c r="A26" s="67" t="s">
        <v>309</v>
      </c>
      <c r="B26" s="57"/>
      <c r="C26" s="56"/>
      <c r="D26" s="61"/>
      <c r="E26" s="56"/>
      <c r="F26" s="117">
        <f>ROUND(SUM(F6:F25),2)</f>
        <v>0</v>
      </c>
      <c r="G26" s="117">
        <f>ROUND(SUM(G6:G25),2)</f>
        <v>0</v>
      </c>
      <c r="H26" s="62">
        <f t="shared" si="0"/>
        <v>0</v>
      </c>
      <c r="I26" s="62" t="str">
        <f t="shared" si="1"/>
        <v/>
      </c>
      <c r="J26" s="63"/>
      <c r="K26" s="64"/>
      <c r="L26" s="64"/>
      <c r="M26" s="64"/>
      <c r="N26" s="64"/>
      <c r="O26" s="64"/>
      <c r="P26" s="65"/>
    </row>
    <row r="27" ht="16.5" customHeight="1" spans="1:16">
      <c r="A27" s="67" t="s">
        <v>310</v>
      </c>
      <c r="B27" s="57"/>
      <c r="C27" s="56"/>
      <c r="D27" s="61"/>
      <c r="E27" s="56"/>
      <c r="F27" s="117"/>
      <c r="G27" s="62"/>
      <c r="H27" s="62">
        <f t="shared" si="0"/>
        <v>0</v>
      </c>
      <c r="I27" s="62" t="str">
        <f t="shared" si="1"/>
        <v/>
      </c>
      <c r="J27" s="63"/>
      <c r="K27" s="64"/>
      <c r="L27" s="64"/>
      <c r="M27" s="64"/>
      <c r="N27" s="64"/>
      <c r="O27" s="64"/>
      <c r="P27" s="65"/>
    </row>
    <row r="28" ht="16.5" customHeight="1" spans="1:16">
      <c r="A28" s="327" t="s">
        <v>311</v>
      </c>
      <c r="B28" s="57"/>
      <c r="C28" s="56"/>
      <c r="D28" s="61"/>
      <c r="E28" s="56"/>
      <c r="F28" s="117"/>
      <c r="G28" s="62"/>
      <c r="H28" s="62"/>
      <c r="I28" s="62"/>
      <c r="J28" s="63"/>
      <c r="K28" s="64"/>
      <c r="L28" s="64"/>
      <c r="M28" s="64"/>
      <c r="N28" s="64"/>
      <c r="O28" s="64"/>
      <c r="P28" s="65"/>
    </row>
    <row r="29" ht="16.5" customHeight="1" spans="1:16">
      <c r="A29" s="56" t="s">
        <v>303</v>
      </c>
      <c r="B29" s="56"/>
      <c r="C29" s="63"/>
      <c r="D29" s="63"/>
      <c r="E29" s="63"/>
      <c r="F29" s="62">
        <f>ROUND(F26-F27,2)</f>
        <v>0</v>
      </c>
      <c r="G29" s="62">
        <f>ROUND(G26-G28,2)</f>
        <v>0</v>
      </c>
      <c r="H29" s="62">
        <f t="shared" si="0"/>
        <v>0</v>
      </c>
      <c r="I29" s="62" t="str">
        <f t="shared" si="1"/>
        <v/>
      </c>
      <c r="J29" s="63"/>
      <c r="K29" s="64"/>
      <c r="L29" s="64"/>
      <c r="M29" s="64"/>
      <c r="N29" s="64"/>
      <c r="O29" s="64"/>
      <c r="P29" s="65"/>
    </row>
    <row r="30" customHeight="1" spans="1:16">
      <c r="A30" s="376"/>
      <c r="B30" s="376"/>
      <c r="C30" s="376"/>
      <c r="D30" s="376"/>
      <c r="E30" s="123"/>
      <c r="F30" s="379"/>
      <c r="G30" s="84"/>
      <c r="H30" s="84"/>
      <c r="I30" s="84"/>
      <c r="J30" s="84"/>
      <c r="K30" s="64"/>
      <c r="L30" s="64"/>
      <c r="M30" s="64"/>
      <c r="N30" s="64"/>
      <c r="O30" s="64"/>
      <c r="P30" s="65"/>
    </row>
    <row r="31" customHeight="1" spans="1:16">
      <c r="A31" s="71"/>
      <c r="B31" s="64"/>
      <c r="C31" s="64"/>
      <c r="D31" s="64"/>
      <c r="E31" s="64"/>
      <c r="F31" s="73"/>
      <c r="G31" s="73"/>
      <c r="H31" s="73"/>
      <c r="I31" s="73"/>
      <c r="J31" s="64"/>
      <c r="K31" s="64"/>
      <c r="L31" s="64"/>
      <c r="M31" s="64"/>
      <c r="N31" s="64"/>
      <c r="O31" s="64"/>
      <c r="P31" s="65"/>
    </row>
    <row r="32" customHeight="1" spans="1:16">
      <c r="A32" s="64"/>
      <c r="B32" s="64"/>
      <c r="C32" s="64"/>
      <c r="D32" s="64"/>
      <c r="E32" s="64"/>
      <c r="F32" s="73"/>
      <c r="G32" s="73"/>
      <c r="H32" s="73"/>
      <c r="I32" s="73"/>
      <c r="J32" s="64"/>
      <c r="K32" s="64"/>
      <c r="L32" s="64"/>
      <c r="M32" s="64"/>
      <c r="N32" s="64"/>
      <c r="O32" s="64"/>
      <c r="P32" s="65"/>
    </row>
    <row r="33" customHeight="1" spans="1:16">
      <c r="A33" s="64"/>
      <c r="B33" s="64"/>
      <c r="C33" s="64"/>
      <c r="D33" s="64"/>
      <c r="E33" s="64"/>
      <c r="F33" s="73"/>
      <c r="G33" s="73"/>
      <c r="H33" s="73"/>
      <c r="I33" s="73"/>
      <c r="J33" s="64"/>
      <c r="K33" s="64"/>
      <c r="L33" s="64"/>
      <c r="M33" s="64"/>
      <c r="N33" s="64"/>
      <c r="O33" s="64"/>
      <c r="P33" s="65"/>
    </row>
    <row r="34" customHeight="1" spans="1:16">
      <c r="A34" s="64"/>
      <c r="B34" s="64"/>
      <c r="C34" s="64"/>
      <c r="D34" s="64"/>
      <c r="E34" s="64"/>
      <c r="F34" s="73"/>
      <c r="G34" s="73"/>
      <c r="H34" s="73"/>
      <c r="I34" s="73"/>
      <c r="J34" s="64"/>
      <c r="K34" s="64"/>
      <c r="L34" s="64"/>
      <c r="M34" s="64"/>
      <c r="N34" s="64"/>
      <c r="O34" s="64"/>
      <c r="P34" s="65"/>
    </row>
    <row r="35" customHeight="1" spans="1:16">
      <c r="A35" s="64"/>
      <c r="B35" s="64"/>
      <c r="C35" s="64"/>
      <c r="D35" s="64"/>
      <c r="E35" s="64"/>
      <c r="F35" s="73"/>
      <c r="G35" s="73"/>
      <c r="H35" s="73"/>
      <c r="I35" s="73"/>
      <c r="J35" s="64"/>
      <c r="K35" s="64"/>
      <c r="L35" s="64"/>
      <c r="M35" s="64"/>
      <c r="N35" s="64"/>
      <c r="O35" s="64"/>
      <c r="P35" s="65"/>
    </row>
    <row r="36" customHeight="1" spans="1:16">
      <c r="A36" s="64"/>
      <c r="B36" s="64"/>
      <c r="C36" s="64"/>
      <c r="D36" s="64"/>
      <c r="E36" s="64"/>
      <c r="F36" s="73"/>
      <c r="G36" s="73"/>
      <c r="H36" s="73"/>
      <c r="I36" s="73"/>
      <c r="J36" s="64"/>
      <c r="K36" s="64"/>
      <c r="L36" s="64"/>
      <c r="M36" s="64"/>
      <c r="N36" s="64"/>
      <c r="O36" s="64"/>
      <c r="P36" s="65"/>
    </row>
    <row r="37" customHeight="1" spans="1:16">
      <c r="A37" s="64"/>
      <c r="B37" s="64"/>
      <c r="C37" s="64"/>
      <c r="D37" s="64"/>
      <c r="E37" s="64"/>
      <c r="F37" s="73"/>
      <c r="G37" s="73"/>
      <c r="H37" s="73"/>
      <c r="I37" s="73"/>
      <c r="J37" s="64"/>
      <c r="K37" s="64"/>
      <c r="L37" s="64"/>
      <c r="M37" s="64"/>
      <c r="N37" s="64"/>
      <c r="O37" s="64"/>
      <c r="P37" s="65"/>
    </row>
    <row r="38" customHeight="1" spans="1:16">
      <c r="A38" s="64"/>
      <c r="B38" s="64"/>
      <c r="C38" s="64"/>
      <c r="D38" s="64"/>
      <c r="E38" s="64"/>
      <c r="F38" s="73"/>
      <c r="G38" s="73"/>
      <c r="H38" s="73"/>
      <c r="I38" s="73"/>
      <c r="J38" s="64"/>
      <c r="K38" s="64"/>
      <c r="L38" s="64"/>
      <c r="M38" s="64"/>
      <c r="N38" s="64"/>
      <c r="O38" s="64"/>
      <c r="P38" s="65"/>
    </row>
    <row r="39" customHeight="1" spans="1:16">
      <c r="A39" s="64"/>
      <c r="B39" s="64"/>
      <c r="C39" s="64"/>
      <c r="D39" s="64"/>
      <c r="E39" s="64"/>
      <c r="F39" s="73"/>
      <c r="G39" s="73"/>
      <c r="H39" s="73"/>
      <c r="I39" s="73"/>
      <c r="J39" s="64"/>
      <c r="K39" s="64"/>
      <c r="L39" s="64"/>
      <c r="M39" s="64"/>
      <c r="N39" s="64"/>
      <c r="O39" s="64"/>
      <c r="P39" s="65"/>
    </row>
    <row r="40" customHeight="1" spans="1:16">
      <c r="A40" s="64"/>
      <c r="B40" s="64"/>
      <c r="C40" s="64"/>
      <c r="D40" s="64"/>
      <c r="E40" s="64"/>
      <c r="F40" s="73"/>
      <c r="G40" s="73"/>
      <c r="H40" s="73"/>
      <c r="I40" s="73"/>
      <c r="J40" s="64"/>
      <c r="K40" s="64"/>
      <c r="L40" s="64"/>
      <c r="M40" s="64"/>
      <c r="N40" s="64"/>
      <c r="O40" s="64"/>
      <c r="P40" s="65"/>
    </row>
    <row r="41" customHeight="1" spans="1:16">
      <c r="A41" s="64"/>
      <c r="B41" s="64"/>
      <c r="C41" s="64"/>
      <c r="D41" s="64"/>
      <c r="E41" s="64"/>
      <c r="F41" s="73"/>
      <c r="G41" s="73"/>
      <c r="H41" s="73"/>
      <c r="I41" s="73"/>
      <c r="J41" s="64"/>
      <c r="K41" s="64"/>
      <c r="L41" s="64"/>
      <c r="M41" s="64"/>
      <c r="N41" s="64"/>
      <c r="O41" s="64"/>
      <c r="P41" s="65"/>
    </row>
    <row r="42" customHeight="1" spans="1:16">
      <c r="A42" s="64"/>
      <c r="B42" s="64"/>
      <c r="C42" s="64"/>
      <c r="D42" s="64"/>
      <c r="E42" s="64"/>
      <c r="F42" s="73"/>
      <c r="G42" s="73"/>
      <c r="H42" s="73"/>
      <c r="I42" s="73"/>
      <c r="J42" s="64"/>
      <c r="K42" s="64"/>
      <c r="L42" s="64"/>
      <c r="M42" s="64"/>
      <c r="N42" s="64"/>
      <c r="O42" s="64"/>
      <c r="P42" s="65"/>
    </row>
    <row r="43" customHeight="1" spans="1:16">
      <c r="A43" s="64"/>
      <c r="B43" s="64"/>
      <c r="C43" s="64"/>
      <c r="D43" s="64"/>
      <c r="E43" s="64"/>
      <c r="F43" s="73"/>
      <c r="G43" s="73"/>
      <c r="H43" s="73"/>
      <c r="I43" s="73"/>
      <c r="J43" s="64"/>
      <c r="K43" s="64"/>
      <c r="L43" s="64"/>
      <c r="M43" s="64"/>
      <c r="N43" s="64"/>
      <c r="O43" s="64"/>
      <c r="P43" s="65"/>
    </row>
    <row r="44" customHeight="1" spans="1:16">
      <c r="A44" s="64"/>
      <c r="B44" s="64"/>
      <c r="C44" s="64"/>
      <c r="D44" s="64"/>
      <c r="E44" s="64"/>
      <c r="F44" s="73"/>
      <c r="G44" s="73"/>
      <c r="H44" s="73"/>
      <c r="I44" s="73"/>
      <c r="J44" s="64"/>
      <c r="K44" s="64"/>
      <c r="L44" s="64"/>
      <c r="M44" s="64"/>
      <c r="N44" s="64"/>
      <c r="O44" s="64"/>
      <c r="P44" s="65"/>
    </row>
    <row r="45" customHeight="1" spans="1:16">
      <c r="A45" s="64"/>
      <c r="B45" s="64"/>
      <c r="C45" s="64"/>
      <c r="D45" s="64"/>
      <c r="E45" s="64"/>
      <c r="F45" s="73"/>
      <c r="G45" s="73"/>
      <c r="H45" s="73"/>
      <c r="I45" s="73"/>
      <c r="J45" s="64"/>
      <c r="K45" s="64"/>
      <c r="L45" s="64"/>
      <c r="M45" s="64"/>
      <c r="N45" s="64"/>
      <c r="O45" s="64"/>
      <c r="P45" s="65"/>
    </row>
    <row r="46" customHeight="1" spans="1:16">
      <c r="A46" s="64"/>
      <c r="B46" s="64"/>
      <c r="C46" s="64"/>
      <c r="D46" s="64"/>
      <c r="E46" s="64"/>
      <c r="F46" s="73"/>
      <c r="G46" s="73"/>
      <c r="H46" s="73"/>
      <c r="I46" s="73"/>
      <c r="J46" s="64"/>
      <c r="K46" s="64"/>
      <c r="L46" s="64"/>
      <c r="M46" s="64"/>
      <c r="N46" s="64"/>
      <c r="O46" s="64"/>
      <c r="P46" s="65"/>
    </row>
    <row r="47" customHeight="1" spans="1:16">
      <c r="A47" s="64"/>
      <c r="B47" s="64"/>
      <c r="C47" s="64"/>
      <c r="D47" s="64"/>
      <c r="E47" s="64"/>
      <c r="F47" s="73"/>
      <c r="G47" s="73"/>
      <c r="H47" s="73"/>
      <c r="I47" s="73"/>
      <c r="J47" s="64"/>
      <c r="K47" s="64"/>
      <c r="L47" s="64"/>
      <c r="M47" s="64"/>
      <c r="N47" s="64"/>
      <c r="O47" s="64"/>
      <c r="P47" s="65"/>
    </row>
    <row r="48" customHeight="1" spans="1:16">
      <c r="A48" s="64"/>
      <c r="B48" s="64"/>
      <c r="C48" s="64"/>
      <c r="D48" s="64"/>
      <c r="E48" s="64"/>
      <c r="F48" s="73"/>
      <c r="G48" s="73"/>
      <c r="H48" s="73"/>
      <c r="I48" s="73"/>
      <c r="J48" s="64"/>
      <c r="K48" s="64"/>
      <c r="L48" s="64"/>
      <c r="M48" s="64"/>
      <c r="N48" s="64"/>
      <c r="O48" s="64"/>
      <c r="P48" s="65"/>
    </row>
    <row r="49" customHeight="1" spans="1:16">
      <c r="A49" s="64"/>
      <c r="B49" s="64"/>
      <c r="C49" s="64"/>
      <c r="D49" s="64"/>
      <c r="E49" s="64"/>
      <c r="F49" s="73"/>
      <c r="G49" s="73"/>
      <c r="H49" s="73"/>
      <c r="I49" s="73"/>
      <c r="J49" s="64"/>
      <c r="K49" s="64"/>
      <c r="L49" s="64"/>
      <c r="M49" s="64"/>
      <c r="N49" s="64"/>
      <c r="O49" s="64"/>
      <c r="P49" s="65"/>
    </row>
    <row r="50" customHeight="1" spans="1:16">
      <c r="A50" s="64"/>
      <c r="B50" s="64"/>
      <c r="C50" s="64"/>
      <c r="D50" s="64"/>
      <c r="E50" s="64"/>
      <c r="F50" s="73"/>
      <c r="G50" s="73"/>
      <c r="H50" s="73"/>
      <c r="I50" s="73"/>
      <c r="J50" s="64"/>
      <c r="K50" s="64"/>
      <c r="L50" s="64"/>
      <c r="M50" s="64"/>
      <c r="N50" s="64"/>
      <c r="O50" s="64"/>
      <c r="P50" s="65"/>
    </row>
    <row r="51" customHeight="1" spans="1:16">
      <c r="A51" s="64"/>
      <c r="B51" s="64"/>
      <c r="C51" s="64"/>
      <c r="D51" s="64"/>
      <c r="E51" s="64"/>
      <c r="F51" s="73"/>
      <c r="G51" s="73"/>
      <c r="H51" s="73"/>
      <c r="I51" s="73"/>
      <c r="J51" s="64"/>
      <c r="K51" s="64"/>
      <c r="L51" s="64"/>
      <c r="M51" s="64"/>
      <c r="N51" s="64"/>
      <c r="O51" s="64"/>
      <c r="P51" s="65"/>
    </row>
    <row r="52" customHeight="1" spans="1:16">
      <c r="A52" s="64"/>
      <c r="B52" s="64"/>
      <c r="C52" s="64"/>
      <c r="D52" s="64"/>
      <c r="E52" s="64"/>
      <c r="F52" s="73"/>
      <c r="G52" s="73"/>
      <c r="H52" s="73"/>
      <c r="I52" s="73"/>
      <c r="J52" s="64"/>
      <c r="K52" s="64"/>
      <c r="L52" s="64"/>
      <c r="M52" s="64"/>
      <c r="N52" s="64"/>
      <c r="O52" s="64"/>
      <c r="P52" s="65"/>
    </row>
    <row r="53" customHeight="1" spans="1:16">
      <c r="A53" s="64"/>
      <c r="B53" s="64"/>
      <c r="C53" s="64"/>
      <c r="D53" s="64"/>
      <c r="E53" s="64"/>
      <c r="F53" s="73"/>
      <c r="G53" s="73"/>
      <c r="H53" s="73"/>
      <c r="I53" s="73"/>
      <c r="J53" s="64"/>
      <c r="K53" s="64"/>
      <c r="L53" s="64"/>
      <c r="M53" s="64"/>
      <c r="N53" s="64"/>
      <c r="O53" s="64"/>
      <c r="P53" s="65"/>
    </row>
    <row r="54" customHeight="1" spans="1:16">
      <c r="A54" s="64"/>
      <c r="B54" s="64"/>
      <c r="C54" s="64"/>
      <c r="D54" s="64"/>
      <c r="E54" s="64"/>
      <c r="F54" s="73"/>
      <c r="G54" s="73"/>
      <c r="H54" s="73"/>
      <c r="I54" s="73"/>
      <c r="J54" s="64"/>
      <c r="K54" s="64"/>
      <c r="L54" s="64"/>
      <c r="M54" s="64"/>
      <c r="N54" s="64"/>
      <c r="O54" s="64"/>
      <c r="P54" s="65"/>
    </row>
    <row r="55" customHeight="1" spans="1:16">
      <c r="A55" s="64"/>
      <c r="B55" s="64"/>
      <c r="C55" s="64"/>
      <c r="D55" s="64"/>
      <c r="E55" s="64"/>
      <c r="F55" s="73"/>
      <c r="G55" s="73"/>
      <c r="H55" s="73"/>
      <c r="I55" s="73"/>
      <c r="J55" s="64"/>
      <c r="K55" s="64"/>
      <c r="L55" s="64"/>
      <c r="M55" s="64"/>
      <c r="N55" s="64"/>
      <c r="O55" s="64"/>
      <c r="P55" s="65"/>
    </row>
    <row r="56" customHeight="1" spans="1:16">
      <c r="A56" s="64"/>
      <c r="B56" s="64"/>
      <c r="C56" s="64"/>
      <c r="D56" s="64"/>
      <c r="E56" s="64"/>
      <c r="F56" s="73"/>
      <c r="G56" s="73"/>
      <c r="H56" s="73"/>
      <c r="I56" s="73"/>
      <c r="J56" s="64"/>
      <c r="K56" s="64"/>
      <c r="L56" s="64"/>
      <c r="M56" s="64"/>
      <c r="N56" s="64"/>
      <c r="O56" s="64"/>
      <c r="P56" s="65"/>
    </row>
    <row r="57" customHeight="1" spans="1:16">
      <c r="A57" s="64"/>
      <c r="B57" s="64"/>
      <c r="C57" s="64"/>
      <c r="D57" s="64"/>
      <c r="E57" s="64"/>
      <c r="F57" s="73"/>
      <c r="G57" s="73"/>
      <c r="H57" s="73"/>
      <c r="I57" s="73"/>
      <c r="J57" s="64"/>
      <c r="K57" s="64"/>
      <c r="L57" s="64"/>
      <c r="M57" s="64"/>
      <c r="N57" s="64"/>
      <c r="O57" s="64"/>
      <c r="P57" s="65"/>
    </row>
    <row r="58" customHeight="1" spans="1:16">
      <c r="A58" s="64"/>
      <c r="B58" s="64"/>
      <c r="C58" s="64"/>
      <c r="D58" s="64"/>
      <c r="E58" s="64"/>
      <c r="F58" s="73"/>
      <c r="G58" s="73"/>
      <c r="H58" s="73"/>
      <c r="I58" s="73"/>
      <c r="J58" s="64"/>
      <c r="K58" s="64"/>
      <c r="L58" s="64"/>
      <c r="M58" s="64"/>
      <c r="N58" s="64"/>
      <c r="O58" s="64"/>
      <c r="P58" s="65"/>
    </row>
    <row r="59" customHeight="1" spans="1:16">
      <c r="A59" s="64"/>
      <c r="B59" s="64"/>
      <c r="C59" s="64"/>
      <c r="D59" s="64"/>
      <c r="E59" s="64"/>
      <c r="F59" s="73"/>
      <c r="G59" s="73"/>
      <c r="H59" s="73"/>
      <c r="I59" s="73"/>
      <c r="J59" s="64"/>
      <c r="K59" s="64"/>
      <c r="L59" s="64"/>
      <c r="M59" s="64"/>
      <c r="N59" s="64"/>
      <c r="O59" s="64"/>
      <c r="P59" s="65"/>
    </row>
    <row r="60" customHeight="1" spans="1:16">
      <c r="A60" s="64"/>
      <c r="B60" s="64"/>
      <c r="C60" s="64"/>
      <c r="D60" s="64"/>
      <c r="E60" s="64"/>
      <c r="F60" s="73"/>
      <c r="G60" s="73"/>
      <c r="H60" s="73"/>
      <c r="I60" s="73"/>
      <c r="J60" s="64"/>
      <c r="K60" s="64"/>
      <c r="L60" s="64"/>
      <c r="M60" s="64"/>
      <c r="N60" s="64"/>
      <c r="O60" s="64"/>
      <c r="P60" s="65"/>
    </row>
    <row r="61" customHeight="1" spans="1:16">
      <c r="A61" s="64"/>
      <c r="B61" s="64"/>
      <c r="C61" s="64"/>
      <c r="D61" s="64"/>
      <c r="E61" s="64"/>
      <c r="F61" s="73"/>
      <c r="G61" s="73"/>
      <c r="H61" s="73"/>
      <c r="I61" s="73"/>
      <c r="J61" s="64"/>
      <c r="K61" s="64"/>
      <c r="L61" s="64"/>
      <c r="M61" s="64"/>
      <c r="N61" s="64"/>
      <c r="O61" s="64"/>
      <c r="P61" s="65"/>
    </row>
    <row r="62" customHeight="1" spans="1:16">
      <c r="A62" s="64"/>
      <c r="B62" s="64"/>
      <c r="C62" s="64"/>
      <c r="D62" s="64"/>
      <c r="E62" s="64"/>
      <c r="F62" s="73"/>
      <c r="G62" s="73"/>
      <c r="H62" s="73"/>
      <c r="I62" s="73"/>
      <c r="J62" s="64"/>
      <c r="K62" s="64"/>
      <c r="L62" s="64"/>
      <c r="M62" s="64"/>
      <c r="N62" s="64"/>
      <c r="O62" s="64"/>
      <c r="P62" s="65"/>
    </row>
    <row r="63" customHeight="1" spans="1:16">
      <c r="A63" s="64"/>
      <c r="B63" s="64"/>
      <c r="C63" s="64"/>
      <c r="D63" s="64"/>
      <c r="E63" s="64"/>
      <c r="F63" s="73"/>
      <c r="G63" s="73"/>
      <c r="H63" s="73"/>
      <c r="I63" s="73"/>
      <c r="J63" s="64"/>
      <c r="K63" s="64"/>
      <c r="L63" s="64"/>
      <c r="M63" s="64"/>
      <c r="N63" s="64"/>
      <c r="O63" s="64"/>
      <c r="P63" s="65"/>
    </row>
    <row r="64" customHeight="1" spans="1:16">
      <c r="A64" s="64"/>
      <c r="B64" s="64"/>
      <c r="C64" s="64"/>
      <c r="D64" s="64"/>
      <c r="E64" s="64"/>
      <c r="F64" s="73"/>
      <c r="G64" s="73"/>
      <c r="H64" s="73"/>
      <c r="I64" s="73"/>
      <c r="J64" s="64"/>
      <c r="K64" s="64"/>
      <c r="L64" s="64"/>
      <c r="M64" s="64"/>
      <c r="N64" s="64"/>
      <c r="O64" s="64"/>
      <c r="P64" s="65"/>
    </row>
    <row r="65" customHeight="1" spans="1:16">
      <c r="A65" s="64"/>
      <c r="B65" s="64"/>
      <c r="C65" s="64"/>
      <c r="D65" s="64"/>
      <c r="E65" s="64"/>
      <c r="F65" s="73"/>
      <c r="G65" s="73"/>
      <c r="H65" s="73"/>
      <c r="I65" s="73"/>
      <c r="J65" s="64"/>
      <c r="K65" s="64"/>
      <c r="L65" s="64"/>
      <c r="M65" s="64"/>
      <c r="N65" s="64"/>
      <c r="O65" s="64"/>
      <c r="P65" s="65"/>
    </row>
    <row r="66" customHeight="1" spans="1:16">
      <c r="A66" s="64"/>
      <c r="B66" s="64"/>
      <c r="C66" s="64"/>
      <c r="D66" s="64"/>
      <c r="E66" s="64"/>
      <c r="F66" s="73"/>
      <c r="G66" s="73"/>
      <c r="H66" s="73"/>
      <c r="I66" s="73"/>
      <c r="J66" s="64"/>
      <c r="K66" s="64"/>
      <c r="L66" s="64"/>
      <c r="M66" s="64"/>
      <c r="N66" s="64"/>
      <c r="O66" s="64"/>
      <c r="P66" s="65"/>
    </row>
    <row r="67" customHeight="1" spans="1:16">
      <c r="A67" s="64"/>
      <c r="B67" s="64"/>
      <c r="C67" s="64"/>
      <c r="D67" s="64"/>
      <c r="E67" s="64"/>
      <c r="F67" s="73"/>
      <c r="G67" s="73"/>
      <c r="H67" s="73"/>
      <c r="I67" s="73"/>
      <c r="J67" s="64"/>
      <c r="K67" s="64"/>
      <c r="L67" s="64"/>
      <c r="M67" s="64"/>
      <c r="N67" s="64"/>
      <c r="O67" s="64"/>
      <c r="P67" s="65"/>
    </row>
    <row r="68" customHeight="1" spans="1:16">
      <c r="A68" s="64"/>
      <c r="B68" s="64"/>
      <c r="C68" s="64"/>
      <c r="D68" s="64"/>
      <c r="E68" s="64"/>
      <c r="F68" s="73"/>
      <c r="G68" s="73"/>
      <c r="H68" s="73"/>
      <c r="I68" s="73"/>
      <c r="J68" s="64"/>
      <c r="K68" s="64"/>
      <c r="L68" s="64"/>
      <c r="M68" s="64"/>
      <c r="N68" s="64"/>
      <c r="O68" s="64"/>
      <c r="P68" s="65"/>
    </row>
    <row r="69" customHeight="1" spans="1:16">
      <c r="A69" s="64"/>
      <c r="B69" s="64"/>
      <c r="C69" s="64"/>
      <c r="D69" s="64"/>
      <c r="E69" s="64"/>
      <c r="F69" s="73"/>
      <c r="G69" s="73"/>
      <c r="H69" s="73"/>
      <c r="I69" s="73"/>
      <c r="J69" s="64"/>
      <c r="K69" s="64"/>
      <c r="L69" s="64"/>
      <c r="M69" s="64"/>
      <c r="N69" s="64"/>
      <c r="O69" s="64"/>
      <c r="P69" s="65"/>
    </row>
    <row r="70" customHeight="1" spans="1:16">
      <c r="A70" s="64"/>
      <c r="B70" s="64"/>
      <c r="C70" s="64"/>
      <c r="D70" s="64"/>
      <c r="E70" s="64"/>
      <c r="F70" s="73"/>
      <c r="G70" s="73"/>
      <c r="H70" s="73"/>
      <c r="I70" s="73"/>
      <c r="J70" s="64"/>
      <c r="K70" s="64"/>
      <c r="L70" s="64"/>
      <c r="M70" s="64"/>
      <c r="N70" s="64"/>
      <c r="O70" s="64"/>
      <c r="P70" s="65"/>
    </row>
    <row r="71" customHeight="1" spans="1:16">
      <c r="A71" s="64"/>
      <c r="B71" s="64"/>
      <c r="C71" s="64"/>
      <c r="D71" s="64"/>
      <c r="E71" s="64"/>
      <c r="F71" s="73"/>
      <c r="G71" s="73"/>
      <c r="H71" s="73"/>
      <c r="I71" s="73"/>
      <c r="J71" s="64"/>
      <c r="K71" s="64"/>
      <c r="L71" s="64"/>
      <c r="M71" s="64"/>
      <c r="N71" s="64"/>
      <c r="O71" s="64"/>
      <c r="P71" s="65"/>
    </row>
    <row r="72" customHeight="1" spans="1:16">
      <c r="A72" s="64"/>
      <c r="B72" s="64"/>
      <c r="C72" s="64"/>
      <c r="D72" s="64"/>
      <c r="E72" s="64"/>
      <c r="F72" s="73"/>
      <c r="G72" s="73"/>
      <c r="H72" s="73"/>
      <c r="I72" s="73"/>
      <c r="J72" s="64"/>
      <c r="K72" s="64"/>
      <c r="L72" s="64"/>
      <c r="M72" s="64"/>
      <c r="N72" s="64"/>
      <c r="O72" s="64"/>
      <c r="P72" s="65"/>
    </row>
    <row r="73" customHeight="1" spans="1:16">
      <c r="A73" s="75"/>
      <c r="B73" s="75"/>
      <c r="C73" s="75"/>
      <c r="D73" s="75"/>
      <c r="E73" s="75"/>
      <c r="F73" s="350"/>
      <c r="G73" s="350"/>
      <c r="H73" s="350"/>
      <c r="I73" s="350"/>
      <c r="J73" s="75"/>
      <c r="K73" s="75"/>
      <c r="L73" s="75"/>
      <c r="M73" s="75"/>
      <c r="N73" s="75"/>
      <c r="O73" s="75"/>
      <c r="P73" s="65"/>
    </row>
    <row r="74" customHeight="1" spans="1:16">
      <c r="A74" s="75"/>
      <c r="B74" s="75"/>
      <c r="C74" s="75"/>
      <c r="D74" s="75"/>
      <c r="E74" s="75"/>
      <c r="F74" s="350"/>
      <c r="G74" s="350"/>
      <c r="H74" s="350"/>
      <c r="I74" s="350"/>
      <c r="J74" s="75"/>
      <c r="K74" s="75"/>
      <c r="L74" s="75"/>
      <c r="M74" s="75"/>
      <c r="N74" s="75"/>
      <c r="O74" s="75"/>
      <c r="P74" s="65"/>
    </row>
    <row r="75" customHeight="1" spans="1:16">
      <c r="A75" s="75"/>
      <c r="B75" s="75"/>
      <c r="C75" s="75"/>
      <c r="D75" s="75"/>
      <c r="E75" s="75"/>
      <c r="F75" s="350"/>
      <c r="G75" s="350"/>
      <c r="H75" s="350"/>
      <c r="I75" s="350"/>
      <c r="J75" s="75"/>
      <c r="K75" s="75"/>
      <c r="L75" s="75"/>
      <c r="M75" s="75"/>
      <c r="N75" s="75"/>
      <c r="O75" s="75"/>
      <c r="P75" s="65"/>
    </row>
    <row r="76" customHeight="1" spans="1:16">
      <c r="A76" s="75"/>
      <c r="B76" s="75"/>
      <c r="C76" s="75"/>
      <c r="D76" s="75"/>
      <c r="E76" s="75"/>
      <c r="F76" s="350"/>
      <c r="G76" s="350"/>
      <c r="H76" s="350"/>
      <c r="I76" s="350"/>
      <c r="J76" s="75"/>
      <c r="K76" s="75"/>
      <c r="L76" s="75"/>
      <c r="M76" s="75"/>
      <c r="N76" s="75"/>
      <c r="O76" s="75"/>
      <c r="P76" s="65"/>
    </row>
    <row r="77" customHeight="1" spans="1:16">
      <c r="A77" s="75"/>
      <c r="B77" s="75"/>
      <c r="C77" s="75"/>
      <c r="D77" s="75"/>
      <c r="E77" s="75"/>
      <c r="F77" s="350"/>
      <c r="G77" s="350"/>
      <c r="H77" s="350"/>
      <c r="I77" s="350"/>
      <c r="J77" s="75"/>
      <c r="K77" s="75"/>
      <c r="L77" s="75"/>
      <c r="M77" s="75"/>
      <c r="N77" s="75"/>
      <c r="O77" s="75"/>
      <c r="P77" s="65"/>
    </row>
    <row r="78" customHeight="1" spans="1:16">
      <c r="A78" s="76"/>
      <c r="B78" s="76"/>
      <c r="C78" s="76"/>
      <c r="D78" s="76"/>
      <c r="E78" s="76"/>
      <c r="F78" s="351"/>
      <c r="G78" s="351"/>
      <c r="H78" s="351"/>
      <c r="I78" s="351"/>
      <c r="J78" s="76"/>
      <c r="K78" s="76"/>
      <c r="L78" s="76"/>
      <c r="M78" s="76"/>
      <c r="N78" s="76"/>
      <c r="O78" s="76"/>
    </row>
    <row r="79" customHeight="1" spans="1:16">
      <c r="A79" s="76"/>
      <c r="B79" s="76"/>
      <c r="C79" s="76"/>
      <c r="D79" s="76"/>
      <c r="E79" s="76"/>
      <c r="F79" s="351"/>
      <c r="G79" s="351"/>
      <c r="H79" s="351"/>
      <c r="I79" s="351"/>
      <c r="J79" s="76"/>
      <c r="K79" s="76"/>
      <c r="L79" s="76"/>
      <c r="M79" s="76"/>
      <c r="N79" s="76"/>
      <c r="O79" s="76"/>
    </row>
    <row r="80" customHeight="1" spans="1:16">
      <c r="A80" s="76"/>
      <c r="B80" s="76"/>
      <c r="C80" s="76"/>
      <c r="D80" s="76"/>
      <c r="E80" s="76"/>
      <c r="F80" s="351"/>
      <c r="G80" s="351"/>
      <c r="H80" s="351"/>
      <c r="I80" s="351"/>
      <c r="J80" s="76"/>
      <c r="K80" s="76"/>
      <c r="L80" s="76"/>
      <c r="M80" s="76"/>
      <c r="N80" s="76"/>
      <c r="O80" s="76"/>
    </row>
    <row r="81" customHeight="1" spans="1:15">
      <c r="A81" s="76"/>
      <c r="B81" s="76"/>
      <c r="C81" s="76"/>
      <c r="D81" s="76"/>
      <c r="E81" s="76"/>
      <c r="F81" s="351"/>
      <c r="G81" s="351"/>
      <c r="H81" s="351"/>
      <c r="I81" s="351"/>
      <c r="J81" s="76"/>
      <c r="K81" s="76"/>
      <c r="L81" s="76"/>
      <c r="M81" s="76"/>
      <c r="N81" s="76"/>
      <c r="O81" s="76"/>
    </row>
    <row r="82" customHeight="1" spans="1:15">
      <c r="A82" s="76"/>
      <c r="B82" s="76"/>
      <c r="C82" s="76"/>
      <c r="D82" s="76"/>
      <c r="E82" s="76"/>
      <c r="F82" s="351"/>
      <c r="G82" s="351"/>
      <c r="H82" s="351"/>
      <c r="I82" s="351"/>
      <c r="J82" s="76"/>
      <c r="K82" s="76"/>
      <c r="L82" s="76"/>
      <c r="M82" s="76"/>
      <c r="N82" s="76"/>
      <c r="O82" s="76"/>
    </row>
    <row r="83" customHeight="1" spans="1:15">
      <c r="A83" s="76"/>
      <c r="B83" s="76"/>
      <c r="C83" s="76"/>
      <c r="D83" s="76"/>
      <c r="E83" s="76"/>
      <c r="F83" s="351"/>
      <c r="G83" s="351"/>
      <c r="H83" s="351"/>
      <c r="I83" s="351"/>
      <c r="J83" s="76"/>
      <c r="K83" s="76"/>
      <c r="L83" s="76"/>
      <c r="M83" s="76"/>
      <c r="N83" s="76"/>
      <c r="O83" s="76"/>
    </row>
    <row r="84" customHeight="1" spans="1:15">
      <c r="A84" s="76"/>
      <c r="B84" s="76"/>
      <c r="C84" s="76"/>
      <c r="D84" s="76"/>
      <c r="E84" s="76"/>
      <c r="F84" s="351"/>
      <c r="G84" s="351"/>
      <c r="H84" s="351"/>
      <c r="I84" s="351"/>
      <c r="J84" s="76"/>
      <c r="K84" s="76"/>
      <c r="L84" s="76"/>
      <c r="M84" s="76"/>
      <c r="N84" s="76"/>
      <c r="O84" s="76"/>
    </row>
    <row r="85" customHeight="1" spans="1:15">
      <c r="A85" s="76"/>
      <c r="B85" s="76"/>
      <c r="C85" s="76"/>
      <c r="D85" s="76"/>
      <c r="E85" s="76"/>
      <c r="F85" s="351"/>
      <c r="G85" s="351"/>
      <c r="H85" s="351"/>
      <c r="I85" s="351"/>
      <c r="J85" s="76"/>
      <c r="K85" s="76"/>
      <c r="L85" s="76"/>
      <c r="M85" s="76"/>
      <c r="N85" s="76"/>
      <c r="O85" s="76"/>
    </row>
    <row r="86" customHeight="1" spans="1:15">
      <c r="A86" s="76"/>
      <c r="B86" s="76"/>
      <c r="C86" s="76"/>
      <c r="D86" s="76"/>
      <c r="E86" s="76"/>
      <c r="F86" s="351"/>
      <c r="G86" s="351"/>
      <c r="H86" s="351"/>
      <c r="I86" s="351"/>
      <c r="J86" s="76"/>
      <c r="K86" s="76"/>
      <c r="L86" s="76"/>
      <c r="M86" s="76"/>
      <c r="N86" s="76"/>
      <c r="O86" s="76"/>
    </row>
    <row r="87" customHeight="1" spans="1:15">
      <c r="A87" s="76"/>
      <c r="B87" s="76"/>
      <c r="C87" s="76"/>
      <c r="D87" s="76"/>
      <c r="E87" s="76"/>
      <c r="F87" s="351"/>
      <c r="G87" s="351"/>
      <c r="H87" s="351"/>
      <c r="I87" s="351"/>
      <c r="J87" s="76"/>
      <c r="K87" s="76"/>
      <c r="L87" s="76"/>
      <c r="M87" s="76"/>
      <c r="N87" s="76"/>
      <c r="O87" s="76"/>
    </row>
  </sheetData>
  <mergeCells count="6">
    <mergeCell ref="A1:J1"/>
    <mergeCell ref="A2:J2"/>
    <mergeCell ref="A26:B26"/>
    <mergeCell ref="A27:B27"/>
    <mergeCell ref="A28:B28"/>
    <mergeCell ref="A29:B29"/>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S88"/>
  <sheetViews>
    <sheetView view="pageBreakPreview" zoomScaleNormal="100" topLeftCell="A7" workbookViewId="0">
      <selection activeCell="F4" sqref="F4:G4"/>
    </sheetView>
  </sheetViews>
  <sheetFormatPr defaultColWidth="9" defaultRowHeight="15.75" customHeight="1"/>
  <cols>
    <col min="1" max="1" width="5.16666666666667" style="48" customWidth="1"/>
    <col min="2" max="2" width="23.1666666666667" style="48" customWidth="1"/>
    <col min="3" max="3" width="12.6666666666667" style="48" customWidth="1"/>
    <col min="4" max="4" width="12.5" style="48" customWidth="1"/>
    <col min="5" max="5" width="11" style="48" customWidth="1"/>
    <col min="6" max="8" width="11" style="48" customWidth="1" outlineLevel="1"/>
    <col min="9" max="9" width="14.3333333333333" style="328" customWidth="1"/>
    <col min="10" max="10" width="12.8333333333333" style="48" customWidth="1"/>
    <col min="11" max="11" width="10.8333333333333" style="48" customWidth="1"/>
    <col min="12" max="12" width="9" style="48" customWidth="1"/>
    <col min="13" max="13" width="12" style="48" customWidth="1"/>
    <col min="14" max="16384" width="9" style="48"/>
  </cols>
  <sheetData>
    <row r="1" s="46" customFormat="1" ht="30" customHeight="1" spans="1:19">
      <c r="A1" s="49" t="s">
        <v>312</v>
      </c>
      <c r="B1" s="49"/>
      <c r="C1" s="49"/>
      <c r="D1" s="49"/>
      <c r="E1" s="49"/>
      <c r="F1" s="49"/>
      <c r="G1" s="49"/>
      <c r="H1" s="49"/>
      <c r="I1" s="49"/>
      <c r="J1" s="49"/>
      <c r="K1" s="49"/>
      <c r="L1" s="49"/>
      <c r="M1" s="49"/>
    </row>
    <row r="2" ht="14.25" customHeight="1" spans="1:19">
      <c r="A2" s="50" t="str">
        <f>公用信息!E7</f>
        <v>评估基准日：2025年10月31日</v>
      </c>
      <c r="B2" s="50"/>
      <c r="C2" s="50"/>
      <c r="D2" s="50"/>
      <c r="E2" s="50"/>
      <c r="F2" s="50"/>
      <c r="G2" s="50"/>
      <c r="H2" s="50"/>
      <c r="I2" s="51"/>
      <c r="J2" s="51"/>
      <c r="K2" s="51"/>
      <c r="L2" s="51"/>
      <c r="M2" s="51"/>
      <c r="N2" s="52"/>
      <c r="O2" s="52"/>
      <c r="P2" s="52"/>
      <c r="Q2" s="52"/>
      <c r="R2" s="52"/>
    </row>
    <row r="3" ht="14.25" customHeight="1" spans="1:19">
      <c r="A3" s="50"/>
      <c r="B3" s="50"/>
      <c r="C3" s="50"/>
      <c r="D3" s="50"/>
      <c r="E3" s="50"/>
      <c r="F3" s="50"/>
      <c r="G3" s="50"/>
      <c r="H3" s="50"/>
      <c r="I3" s="51"/>
      <c r="J3" s="51"/>
      <c r="K3" s="51"/>
      <c r="L3" s="51"/>
      <c r="M3" s="53" t="s">
        <v>313</v>
      </c>
      <c r="N3" s="52"/>
      <c r="O3" s="52"/>
      <c r="P3" s="52"/>
      <c r="Q3" s="52"/>
      <c r="R3" s="52"/>
    </row>
    <row r="4" customHeight="1" spans="1:19">
      <c r="A4" s="90" t="str">
        <f>公用信息!E6</f>
        <v>被评估单位：杭州建德杭氧气体有限公司</v>
      </c>
      <c r="B4" s="52"/>
      <c r="C4" s="52"/>
      <c r="D4" s="52"/>
      <c r="E4" s="52"/>
      <c r="F4" s="52"/>
      <c r="G4" s="52"/>
      <c r="H4" s="52"/>
      <c r="I4" s="329"/>
      <c r="J4" s="52"/>
      <c r="K4" s="52"/>
      <c r="L4" s="52"/>
      <c r="M4" s="55" t="e">
        <f>#REF!</f>
        <v>#REF!</v>
      </c>
      <c r="N4" s="52"/>
      <c r="O4" s="52"/>
      <c r="P4" s="52"/>
      <c r="Q4" s="52"/>
      <c r="R4" s="52"/>
    </row>
    <row r="5" s="47" customFormat="1" ht="36.75" customHeight="1" spans="1:19">
      <c r="A5" s="56" t="s">
        <v>175</v>
      </c>
      <c r="B5" s="56" t="s">
        <v>314</v>
      </c>
      <c r="C5" s="56" t="s">
        <v>315</v>
      </c>
      <c r="D5" s="56" t="s">
        <v>316</v>
      </c>
      <c r="E5" s="56" t="s">
        <v>317</v>
      </c>
      <c r="F5" s="110" t="s">
        <v>258</v>
      </c>
      <c r="G5" s="110" t="s">
        <v>259</v>
      </c>
      <c r="H5" s="110" t="s">
        <v>260</v>
      </c>
      <c r="I5" s="57" t="s">
        <v>111</v>
      </c>
      <c r="J5" s="56" t="s">
        <v>112</v>
      </c>
      <c r="K5" s="56" t="s">
        <v>113</v>
      </c>
      <c r="L5" s="56" t="s">
        <v>114</v>
      </c>
      <c r="M5" s="56" t="s">
        <v>247</v>
      </c>
      <c r="N5" s="58"/>
      <c r="O5" s="58"/>
      <c r="P5" s="58"/>
      <c r="Q5" s="58"/>
      <c r="R5" s="58"/>
      <c r="S5" s="59"/>
    </row>
    <row r="6" ht="16.5" customHeight="1" spans="1:19">
      <c r="A6" s="56"/>
      <c r="B6" s="60"/>
      <c r="C6" s="56"/>
      <c r="D6" s="91"/>
      <c r="E6" s="56" t="str">
        <f>IF(D6="","",IF(YEAR(D6)=YEAR(公用信息!$B$7),"1年以内",IF(YEAR(D6)=YEAR(公用信息!$B$7)-1,IF(MONTH(D6)&gt;MONTH(公用信息!$B$7),"1年以内","1～2年"),IF(YEAR(D6)=YEAR(公用信息!$B$7)-2,IF(MONTH(D6)&gt;MONTH(公用信息!$B$7),"1～2年","2～3年"),IF(YEAR(D6)=YEAR(公用信息!$B$7)-3,IF(MONTH(D6)&gt;MONTH(公用信息!$B$7),"2～3年","3年以上"),"3年以上")))))</f>
        <v/>
      </c>
      <c r="F6" s="99"/>
      <c r="G6" s="117"/>
      <c r="H6" s="377"/>
      <c r="I6" s="117"/>
      <c r="J6" s="62"/>
      <c r="K6" s="62">
        <f>J6-I6</f>
        <v>0</v>
      </c>
      <c r="L6" s="62" t="str">
        <f>IF(I6=0,"",K6/I6*100)</f>
        <v/>
      </c>
      <c r="M6" s="63"/>
      <c r="N6" s="64"/>
      <c r="O6" s="64"/>
      <c r="P6" s="64"/>
      <c r="Q6" s="64"/>
      <c r="R6" s="64"/>
      <c r="S6" s="65"/>
    </row>
    <row r="7" ht="16.5" customHeight="1" spans="1:19">
      <c r="A7" s="56"/>
      <c r="B7" s="60"/>
      <c r="C7" s="56"/>
      <c r="D7" s="91"/>
      <c r="E7" s="56" t="str">
        <f>IF(D7="","",IF(YEAR(D7)=YEAR(公用信息!$B$7),"1年以内",IF(YEAR(D7)=YEAR(公用信息!$B$7)-1,IF(MONTH(D7)&gt;MONTH(公用信息!$B$7),"1年以内","1～2年"),IF(YEAR(D7)=YEAR(公用信息!$B$7)-2,IF(MONTH(D7)&gt;MONTH(公用信息!$B$7),"1～2年","2～3年"),IF(YEAR(D7)=YEAR(公用信息!$B$7)-3,IF(MONTH(D7)&gt;MONTH(公用信息!$B$7),"2～3年","3年以上"),"3年以上")))))</f>
        <v/>
      </c>
      <c r="F7" s="56"/>
      <c r="G7" s="117"/>
      <c r="H7" s="377"/>
      <c r="I7" s="117"/>
      <c r="J7" s="62"/>
      <c r="K7" s="62">
        <f t="shared" ref="K7:K28" si="0">J7-I7</f>
        <v>0</v>
      </c>
      <c r="L7" s="62" t="str">
        <f t="shared" ref="L7:L28" si="1">IF(I7=0,"",K7/I7*100)</f>
        <v/>
      </c>
      <c r="M7" s="63"/>
      <c r="N7" s="64"/>
      <c r="O7" s="64"/>
      <c r="P7" s="64"/>
      <c r="Q7" s="64"/>
      <c r="R7" s="64"/>
      <c r="S7" s="65"/>
    </row>
    <row r="8" ht="16.5" customHeight="1" spans="1:19">
      <c r="A8" s="56"/>
      <c r="B8" s="60"/>
      <c r="C8" s="56"/>
      <c r="D8" s="91"/>
      <c r="E8" s="56" t="str">
        <f>IF(D8="","",IF(YEAR(D8)=YEAR(公用信息!$B$7),"1年以内",IF(YEAR(D8)=YEAR(公用信息!$B$7)-1,IF(MONTH(D8)&gt;MONTH(公用信息!$B$7),"1年以内","1～2年"),IF(YEAR(D8)=YEAR(公用信息!$B$7)-2,IF(MONTH(D8)&gt;MONTH(公用信息!$B$7),"1～2年","2～3年"),IF(YEAR(D8)=YEAR(公用信息!$B$7)-3,IF(MONTH(D8)&gt;MONTH(公用信息!$B$7),"2～3年","3年以上"),"3年以上")))))</f>
        <v/>
      </c>
      <c r="F8" s="56"/>
      <c r="G8" s="117"/>
      <c r="H8" s="377"/>
      <c r="I8" s="117"/>
      <c r="J8" s="62"/>
      <c r="K8" s="62">
        <f t="shared" si="0"/>
        <v>0</v>
      </c>
      <c r="L8" s="62" t="str">
        <f t="shared" si="1"/>
        <v/>
      </c>
      <c r="M8" s="63"/>
      <c r="N8" s="64"/>
      <c r="O8" s="64"/>
      <c r="P8" s="64"/>
      <c r="Q8" s="64"/>
      <c r="R8" s="64"/>
      <c r="S8" s="65"/>
    </row>
    <row r="9" ht="16.5" customHeight="1" spans="1:19">
      <c r="A9" s="56"/>
      <c r="B9" s="60"/>
      <c r="C9" s="56"/>
      <c r="D9" s="91"/>
      <c r="E9" s="56" t="str">
        <f>IF(D9="","",IF(YEAR(D9)=YEAR(公用信息!$B$7),"1年以内",IF(YEAR(D9)=YEAR(公用信息!$B$7)-1,IF(MONTH(D9)&gt;MONTH(公用信息!$B$7),"1年以内","1～2年"),IF(YEAR(D9)=YEAR(公用信息!$B$7)-2,IF(MONTH(D9)&gt;MONTH(公用信息!$B$7),"1～2年","2～3年"),IF(YEAR(D9)=YEAR(公用信息!$B$7)-3,IF(MONTH(D9)&gt;MONTH(公用信息!$B$7),"2～3年","3年以上"),"3年以上")))))</f>
        <v/>
      </c>
      <c r="F9" s="56"/>
      <c r="G9" s="117"/>
      <c r="H9" s="377"/>
      <c r="I9" s="117"/>
      <c r="J9" s="62"/>
      <c r="K9" s="62">
        <f t="shared" si="0"/>
        <v>0</v>
      </c>
      <c r="L9" s="62" t="str">
        <f t="shared" si="1"/>
        <v/>
      </c>
      <c r="M9" s="63"/>
      <c r="N9" s="64"/>
      <c r="O9" s="64"/>
      <c r="P9" s="64"/>
      <c r="Q9" s="64"/>
      <c r="R9" s="64"/>
      <c r="S9" s="65"/>
    </row>
    <row r="10" ht="16.5" customHeight="1" spans="1:19">
      <c r="A10" s="56"/>
      <c r="B10" s="60"/>
      <c r="C10" s="56"/>
      <c r="D10" s="91"/>
      <c r="E10" s="56" t="str">
        <f>IF(D10="","",IF(YEAR(D10)=YEAR(公用信息!$B$7),"1年以内",IF(YEAR(D10)=YEAR(公用信息!$B$7)-1,IF(MONTH(D10)&gt;MONTH(公用信息!$B$7),"1年以内","1～2年"),IF(YEAR(D10)=YEAR(公用信息!$B$7)-2,IF(MONTH(D10)&gt;MONTH(公用信息!$B$7),"1～2年","2～3年"),IF(YEAR(D10)=YEAR(公用信息!$B$7)-3,IF(MONTH(D10)&gt;MONTH(公用信息!$B$7),"2～3年","3年以上"),"3年以上")))))</f>
        <v/>
      </c>
      <c r="F10" s="56"/>
      <c r="G10" s="117"/>
      <c r="H10" s="377"/>
      <c r="I10" s="117"/>
      <c r="J10" s="62"/>
      <c r="K10" s="62">
        <f t="shared" si="0"/>
        <v>0</v>
      </c>
      <c r="L10" s="62" t="str">
        <f t="shared" si="1"/>
        <v/>
      </c>
      <c r="M10" s="63"/>
      <c r="N10" s="64"/>
      <c r="O10" s="64"/>
      <c r="P10" s="64"/>
      <c r="Q10" s="64"/>
      <c r="R10" s="64"/>
      <c r="S10" s="65"/>
    </row>
    <row r="11" ht="16.5" customHeight="1" spans="1:19">
      <c r="A11" s="56"/>
      <c r="B11" s="60"/>
      <c r="C11" s="56"/>
      <c r="D11" s="91"/>
      <c r="E11" s="56" t="str">
        <f>IF(D11="","",IF(YEAR(D11)=YEAR(公用信息!$B$7),"1年以内",IF(YEAR(D11)=YEAR(公用信息!$B$7)-1,IF(MONTH(D11)&gt;=MONTH(公用信息!$B$7),"1年以内","1～2年"),IF(YEAR(D11)=YEAR(公用信息!$B$7)-2,IF(MONTH(D11)&gt;=MONTH(公用信息!$B$7),"1～2年","2～3年"),IF(YEAR(D11)=YEAR(公用信息!$B$7)-3,IF(MONTH(D11)&gt;=MONTH(公用信息!$B$7),"2～3年","3年以上"),"3年以上")))))</f>
        <v/>
      </c>
      <c r="F11" s="56"/>
      <c r="G11" s="117"/>
      <c r="H11" s="377"/>
      <c r="I11" s="117"/>
      <c r="J11" s="62"/>
      <c r="K11" s="62">
        <f t="shared" si="0"/>
        <v>0</v>
      </c>
      <c r="L11" s="62" t="str">
        <f t="shared" si="1"/>
        <v/>
      </c>
      <c r="M11" s="63"/>
      <c r="N11" s="64"/>
      <c r="O11" s="64"/>
      <c r="P11" s="64"/>
      <c r="Q11" s="64"/>
      <c r="R11" s="64"/>
      <c r="S11" s="65"/>
    </row>
    <row r="12" ht="16.5" customHeight="1" spans="1:19">
      <c r="A12" s="56"/>
      <c r="B12" s="60"/>
      <c r="C12" s="56"/>
      <c r="D12" s="91"/>
      <c r="E12" s="56" t="str">
        <f>IF(D12="","",IF(YEAR(D12)=YEAR(公用信息!$B$7),"1年以内",IF(YEAR(D12)=YEAR(公用信息!$B$7)-1,IF(MONTH(D12)&gt;=MONTH(公用信息!$B$7),"1年以内","1～2年"),IF(YEAR(D12)=YEAR(公用信息!$B$7)-2,IF(MONTH(D12)&gt;=MONTH(公用信息!$B$7),"1～2年","2～3年"),IF(YEAR(D12)=YEAR(公用信息!$B$7)-3,IF(MONTH(D12)&gt;=MONTH(公用信息!$B$7),"2～3年","3年以上"),"3年以上")))))</f>
        <v/>
      </c>
      <c r="F12" s="56"/>
      <c r="G12" s="117"/>
      <c r="H12" s="377"/>
      <c r="I12" s="117"/>
      <c r="J12" s="62"/>
      <c r="K12" s="62">
        <f t="shared" si="0"/>
        <v>0</v>
      </c>
      <c r="L12" s="62" t="str">
        <f t="shared" si="1"/>
        <v/>
      </c>
      <c r="M12" s="63"/>
      <c r="N12" s="64"/>
      <c r="O12" s="64"/>
      <c r="P12" s="64"/>
      <c r="Q12" s="64"/>
      <c r="R12" s="64"/>
      <c r="S12" s="65"/>
    </row>
    <row r="13" ht="16.5" customHeight="1" spans="1:19">
      <c r="A13" s="56"/>
      <c r="B13" s="60"/>
      <c r="C13" s="56"/>
      <c r="D13" s="91"/>
      <c r="E13" s="56" t="str">
        <f>IF(D13="","",IF(YEAR(D13)=YEAR(公用信息!$B$7),"1年以内",IF(YEAR(D13)=YEAR(公用信息!$B$7)-1,IF(MONTH(D13)&gt;=MONTH(公用信息!$B$7),"1年以内","1～2年"),IF(YEAR(D13)=YEAR(公用信息!$B$7)-2,IF(MONTH(D13)&gt;=MONTH(公用信息!$B$7),"1～2年","2～3年"),IF(YEAR(D13)=YEAR(公用信息!$B$7)-3,IF(MONTH(D13)&gt;=MONTH(公用信息!$B$7),"2～3年","3年以上"),"3年以上")))))</f>
        <v/>
      </c>
      <c r="F13" s="56"/>
      <c r="G13" s="117"/>
      <c r="H13" s="377"/>
      <c r="I13" s="117"/>
      <c r="J13" s="62"/>
      <c r="K13" s="62">
        <f t="shared" si="0"/>
        <v>0</v>
      </c>
      <c r="L13" s="62" t="str">
        <f t="shared" si="1"/>
        <v/>
      </c>
      <c r="M13" s="63"/>
      <c r="N13" s="64"/>
      <c r="O13" s="64"/>
      <c r="P13" s="64"/>
      <c r="Q13" s="64"/>
      <c r="R13" s="64"/>
      <c r="S13" s="65"/>
    </row>
    <row r="14" ht="16.5" customHeight="1" spans="1:19">
      <c r="A14" s="56"/>
      <c r="B14" s="60"/>
      <c r="C14" s="56"/>
      <c r="D14" s="91"/>
      <c r="E14" s="56" t="str">
        <f>IF(D14="","",IF(YEAR(D14)=YEAR(公用信息!$B$7),"1年以内",IF(YEAR(D14)=YEAR(公用信息!$B$7)-1,IF(MONTH(D14)&gt;=MONTH(公用信息!$B$7),"1年以内","1～2年"),IF(YEAR(D14)=YEAR(公用信息!$B$7)-2,IF(MONTH(D14)&gt;=MONTH(公用信息!$B$7),"1～2年","2～3年"),IF(YEAR(D14)=YEAR(公用信息!$B$7)-3,IF(MONTH(D14)&gt;=MONTH(公用信息!$B$7),"2～3年","3年以上"),"3年以上")))))</f>
        <v/>
      </c>
      <c r="F14" s="56"/>
      <c r="G14" s="117"/>
      <c r="H14" s="377"/>
      <c r="I14" s="117"/>
      <c r="J14" s="62"/>
      <c r="K14" s="62">
        <f t="shared" si="0"/>
        <v>0</v>
      </c>
      <c r="L14" s="62" t="str">
        <f t="shared" si="1"/>
        <v/>
      </c>
      <c r="M14" s="63"/>
      <c r="N14" s="64"/>
      <c r="O14" s="64"/>
      <c r="P14" s="64"/>
      <c r="Q14" s="64"/>
      <c r="R14" s="64"/>
      <c r="S14" s="65"/>
    </row>
    <row r="15" ht="16.5" customHeight="1" spans="1:19">
      <c r="A15" s="56"/>
      <c r="B15" s="60"/>
      <c r="C15" s="56"/>
      <c r="D15" s="91"/>
      <c r="E15" s="56" t="str">
        <f>IF(D15="","",IF(YEAR(D15)=YEAR(公用信息!$B$7),"1年以内",IF(YEAR(D15)=YEAR(公用信息!$B$7)-1,IF(MONTH(D15)&gt;=MONTH(公用信息!$B$7),"1年以内","1～2年"),IF(YEAR(D15)=YEAR(公用信息!$B$7)-2,IF(MONTH(D15)&gt;=MONTH(公用信息!$B$7),"1～2年","2～3年"),IF(YEAR(D15)=YEAR(公用信息!$B$7)-3,IF(MONTH(D15)&gt;=MONTH(公用信息!$B$7),"2～3年","3年以上"),"3年以上")))))</f>
        <v/>
      </c>
      <c r="F15" s="56"/>
      <c r="G15" s="117"/>
      <c r="H15" s="377"/>
      <c r="I15" s="117"/>
      <c r="J15" s="62"/>
      <c r="K15" s="62">
        <f t="shared" si="0"/>
        <v>0</v>
      </c>
      <c r="L15" s="62" t="str">
        <f t="shared" si="1"/>
        <v/>
      </c>
      <c r="M15" s="63"/>
      <c r="N15" s="64"/>
      <c r="O15" s="64"/>
      <c r="P15" s="64"/>
      <c r="Q15" s="64"/>
      <c r="R15" s="64"/>
      <c r="S15" s="65"/>
    </row>
    <row r="16" ht="16.5" customHeight="1" spans="1:19">
      <c r="A16" s="56"/>
      <c r="B16" s="60"/>
      <c r="C16" s="56"/>
      <c r="D16" s="91"/>
      <c r="E16" s="56" t="str">
        <f>IF(D16="","",IF(YEAR(D16)=YEAR(公用信息!$B$7),"1年以内",IF(YEAR(D16)=YEAR(公用信息!$B$7)-1,IF(MONTH(D16)&gt;=MONTH(公用信息!$B$7),"1年以内","1～2年"),IF(YEAR(D16)=YEAR(公用信息!$B$7)-2,IF(MONTH(D16)&gt;=MONTH(公用信息!$B$7),"1～2年","2～3年"),IF(YEAR(D16)=YEAR(公用信息!$B$7)-3,IF(MONTH(D16)&gt;=MONTH(公用信息!$B$7),"2～3年","3年以上"),"3年以上")))))</f>
        <v/>
      </c>
      <c r="F16" s="56"/>
      <c r="G16" s="117"/>
      <c r="H16" s="377"/>
      <c r="I16" s="117"/>
      <c r="J16" s="62"/>
      <c r="K16" s="62">
        <f t="shared" si="0"/>
        <v>0</v>
      </c>
      <c r="L16" s="62" t="str">
        <f t="shared" si="1"/>
        <v/>
      </c>
      <c r="M16" s="63"/>
      <c r="N16" s="64"/>
      <c r="O16" s="64"/>
      <c r="P16" s="64"/>
      <c r="Q16" s="64"/>
      <c r="R16" s="64"/>
      <c r="S16" s="65"/>
    </row>
    <row r="17" ht="16.5" customHeight="1" spans="1:19">
      <c r="A17" s="56"/>
      <c r="B17" s="60"/>
      <c r="C17" s="56"/>
      <c r="D17" s="91"/>
      <c r="E17" s="56" t="str">
        <f>IF(D17="","",IF(YEAR(D17)=YEAR(公用信息!$B$7),"1年以内",IF(YEAR(D17)=YEAR(公用信息!$B$7)-1,IF(MONTH(D17)&gt;=MONTH(公用信息!$B$7),"1年以内","1～2年"),IF(YEAR(D17)=YEAR(公用信息!$B$7)-2,IF(MONTH(D17)&gt;=MONTH(公用信息!$B$7),"1～2年","2～3年"),IF(YEAR(D17)=YEAR(公用信息!$B$7)-3,IF(MONTH(D17)&gt;=MONTH(公用信息!$B$7),"2～3年","3年以上"),"3年以上")))))</f>
        <v/>
      </c>
      <c r="F17" s="56"/>
      <c r="G17" s="117"/>
      <c r="H17" s="377"/>
      <c r="I17" s="117"/>
      <c r="J17" s="62"/>
      <c r="K17" s="62">
        <f t="shared" si="0"/>
        <v>0</v>
      </c>
      <c r="L17" s="62" t="str">
        <f t="shared" si="1"/>
        <v/>
      </c>
      <c r="M17" s="63"/>
      <c r="N17" s="64"/>
      <c r="O17" s="64"/>
      <c r="P17" s="64"/>
      <c r="Q17" s="64"/>
      <c r="R17" s="64"/>
      <c r="S17" s="65"/>
    </row>
    <row r="18" ht="16.5" customHeight="1" spans="1:19">
      <c r="A18" s="56"/>
      <c r="B18" s="60"/>
      <c r="C18" s="56"/>
      <c r="D18" s="91"/>
      <c r="E18" s="56" t="str">
        <f>IF(D18="","",IF(YEAR(D18)=YEAR(公用信息!$B$7),"1年以内",IF(YEAR(D18)=YEAR(公用信息!$B$7)-1,IF(MONTH(D18)&gt;=MONTH(公用信息!$B$7),"1年以内","1～2年"),IF(YEAR(D18)=YEAR(公用信息!$B$7)-2,IF(MONTH(D18)&gt;=MONTH(公用信息!$B$7),"1～2年","2～3年"),IF(YEAR(D18)=YEAR(公用信息!$B$7)-3,IF(MONTH(D18)&gt;=MONTH(公用信息!$B$7),"2～3年","3年以上"),"3年以上")))))</f>
        <v/>
      </c>
      <c r="F18" s="56"/>
      <c r="G18" s="117"/>
      <c r="H18" s="377"/>
      <c r="I18" s="117"/>
      <c r="J18" s="62"/>
      <c r="K18" s="62">
        <f t="shared" si="0"/>
        <v>0</v>
      </c>
      <c r="L18" s="62" t="str">
        <f t="shared" si="1"/>
        <v/>
      </c>
      <c r="M18" s="63"/>
      <c r="N18" s="64"/>
      <c r="O18" s="64"/>
      <c r="P18" s="64"/>
      <c r="Q18" s="64"/>
      <c r="R18" s="64"/>
      <c r="S18" s="65"/>
    </row>
    <row r="19" ht="16.5" customHeight="1" spans="1:19">
      <c r="A19" s="56"/>
      <c r="B19" s="60"/>
      <c r="C19" s="56"/>
      <c r="D19" s="91"/>
      <c r="E19" s="56" t="str">
        <f>IF(D19="","",IF(YEAR(D19)=YEAR(公用信息!$B$7),"1年以内",IF(YEAR(D19)=YEAR(公用信息!$B$7)-1,IF(MONTH(D19)&gt;=MONTH(公用信息!$B$7),"1年以内","1～2年"),IF(YEAR(D19)=YEAR(公用信息!$B$7)-2,IF(MONTH(D19)&gt;=MONTH(公用信息!$B$7),"1～2年","2～3年"),IF(YEAR(D19)=YEAR(公用信息!$B$7)-3,IF(MONTH(D19)&gt;=MONTH(公用信息!$B$7),"2～3年","3年以上"),"3年以上")))))</f>
        <v/>
      </c>
      <c r="F19" s="56"/>
      <c r="G19" s="117"/>
      <c r="H19" s="377"/>
      <c r="I19" s="117"/>
      <c r="J19" s="62"/>
      <c r="K19" s="62">
        <f t="shared" si="0"/>
        <v>0</v>
      </c>
      <c r="L19" s="62" t="str">
        <f t="shared" si="1"/>
        <v/>
      </c>
      <c r="M19" s="63"/>
      <c r="N19" s="64"/>
      <c r="O19" s="64"/>
      <c r="P19" s="64"/>
      <c r="Q19" s="64"/>
      <c r="R19" s="64"/>
      <c r="S19" s="65"/>
    </row>
    <row r="20" ht="16.5" customHeight="1" spans="1:19">
      <c r="A20" s="56"/>
      <c r="B20" s="60"/>
      <c r="C20" s="56"/>
      <c r="D20" s="91"/>
      <c r="E20" s="56" t="str">
        <f>IF(D20="","",IF(YEAR(D20)=YEAR(公用信息!$B$7),"1年以内",IF(YEAR(D20)=YEAR(公用信息!$B$7)-1,IF(MONTH(D20)&gt;=MONTH(公用信息!$B$7),"1年以内","1～2年"),IF(YEAR(D20)=YEAR(公用信息!$B$7)-2,IF(MONTH(D20)&gt;=MONTH(公用信息!$B$7),"1～2年","2～3年"),IF(YEAR(D20)=YEAR(公用信息!$B$7)-3,IF(MONTH(D20)&gt;=MONTH(公用信息!$B$7),"2～3年","3年以上"),"3年以上")))))</f>
        <v/>
      </c>
      <c r="F20" s="56"/>
      <c r="G20" s="117"/>
      <c r="H20" s="377"/>
      <c r="I20" s="117"/>
      <c r="J20" s="62"/>
      <c r="K20" s="62">
        <f t="shared" si="0"/>
        <v>0</v>
      </c>
      <c r="L20" s="62" t="str">
        <f t="shared" si="1"/>
        <v/>
      </c>
      <c r="M20" s="63"/>
      <c r="N20" s="64"/>
      <c r="O20" s="64"/>
      <c r="P20" s="64"/>
      <c r="Q20" s="64"/>
      <c r="R20" s="64"/>
      <c r="S20" s="65"/>
    </row>
    <row r="21" ht="16.5" customHeight="1" spans="1:19">
      <c r="A21" s="56"/>
      <c r="B21" s="60"/>
      <c r="C21" s="56"/>
      <c r="D21" s="91"/>
      <c r="E21" s="56" t="str">
        <f>IF(D21="","",IF(YEAR(D21)=YEAR(公用信息!$B$7),"1年以内",IF(YEAR(D21)=YEAR(公用信息!$B$7)-1,IF(MONTH(D21)&gt;=MONTH(公用信息!$B$7),"1年以内","1～2年"),IF(YEAR(D21)=YEAR(公用信息!$B$7)-2,IF(MONTH(D21)&gt;=MONTH(公用信息!$B$7),"1～2年","2～3年"),IF(YEAR(D21)=YEAR(公用信息!$B$7)-3,IF(MONTH(D21)&gt;=MONTH(公用信息!$B$7),"2～3年","3年以上"),"3年以上")))))</f>
        <v/>
      </c>
      <c r="F21" s="56"/>
      <c r="G21" s="117"/>
      <c r="H21" s="377"/>
      <c r="I21" s="117"/>
      <c r="J21" s="62"/>
      <c r="K21" s="62">
        <f t="shared" si="0"/>
        <v>0</v>
      </c>
      <c r="L21" s="62" t="str">
        <f t="shared" si="1"/>
        <v/>
      </c>
      <c r="M21" s="63"/>
      <c r="N21" s="64"/>
      <c r="O21" s="64"/>
      <c r="P21" s="64"/>
      <c r="Q21" s="64"/>
      <c r="R21" s="64"/>
      <c r="S21" s="65"/>
    </row>
    <row r="22" ht="16.5" customHeight="1" spans="1:19">
      <c r="A22" s="56"/>
      <c r="B22" s="60"/>
      <c r="C22" s="56"/>
      <c r="D22" s="91"/>
      <c r="E22" s="56" t="str">
        <f>IF(D22="","",IF(YEAR(D22)=YEAR(公用信息!$B$7),"1年以内",IF(YEAR(D22)=YEAR(公用信息!$B$7)-1,IF(MONTH(D22)&gt;=MONTH(公用信息!$B$7),"1年以内","1～2年"),IF(YEAR(D22)=YEAR(公用信息!$B$7)-2,IF(MONTH(D22)&gt;=MONTH(公用信息!$B$7),"1～2年","2～3年"),IF(YEAR(D22)=YEAR(公用信息!$B$7)-3,IF(MONTH(D22)&gt;=MONTH(公用信息!$B$7),"2～3年","3年以上"),"3年以上")))))</f>
        <v/>
      </c>
      <c r="F22" s="56"/>
      <c r="G22" s="117"/>
      <c r="H22" s="377"/>
      <c r="I22" s="117"/>
      <c r="J22" s="62"/>
      <c r="K22" s="62">
        <f t="shared" si="0"/>
        <v>0</v>
      </c>
      <c r="L22" s="62" t="str">
        <f t="shared" si="1"/>
        <v/>
      </c>
      <c r="M22" s="63"/>
      <c r="N22" s="64"/>
      <c r="O22" s="64"/>
      <c r="P22" s="64"/>
      <c r="Q22" s="64"/>
      <c r="R22" s="64"/>
      <c r="S22" s="65"/>
    </row>
    <row r="23" ht="16.5" customHeight="1" spans="1:19">
      <c r="A23" s="56"/>
      <c r="B23" s="60"/>
      <c r="C23" s="56"/>
      <c r="D23" s="91"/>
      <c r="E23" s="56" t="str">
        <f>IF(D23="","",IF(YEAR(D23)=YEAR(公用信息!$B$7),"1年以内",IF(YEAR(D23)=YEAR(公用信息!$B$7)-1,IF(MONTH(D23)&gt;=MONTH(公用信息!$B$7),"1年以内","1～2年"),IF(YEAR(D23)=YEAR(公用信息!$B$7)-2,IF(MONTH(D23)&gt;=MONTH(公用信息!$B$7),"1～2年","2～3年"),IF(YEAR(D23)=YEAR(公用信息!$B$7)-3,IF(MONTH(D23)&gt;=MONTH(公用信息!$B$7),"2～3年","3年以上"),"3年以上")))))</f>
        <v/>
      </c>
      <c r="F23" s="56"/>
      <c r="G23" s="117"/>
      <c r="H23" s="377"/>
      <c r="I23" s="117"/>
      <c r="J23" s="62"/>
      <c r="K23" s="62">
        <f t="shared" si="0"/>
        <v>0</v>
      </c>
      <c r="L23" s="62" t="str">
        <f t="shared" si="1"/>
        <v/>
      </c>
      <c r="M23" s="63"/>
      <c r="N23" s="64"/>
      <c r="O23" s="64"/>
      <c r="P23" s="64"/>
      <c r="Q23" s="64"/>
      <c r="R23" s="64"/>
      <c r="S23" s="65"/>
    </row>
    <row r="24" ht="16.5" customHeight="1" spans="1:19">
      <c r="A24" s="56"/>
      <c r="B24" s="60"/>
      <c r="C24" s="56"/>
      <c r="D24" s="91"/>
      <c r="E24" s="56" t="str">
        <f>IF(D24="","",IF(YEAR(D24)=YEAR(公用信息!$B$7),"1年以内",IF(YEAR(D24)=YEAR(公用信息!$B$7)-1,IF(MONTH(D24)&gt;=MONTH(公用信息!$B$7),"1年以内","1～2年"),IF(YEAR(D24)=YEAR(公用信息!$B$7)-2,IF(MONTH(D24)&gt;=MONTH(公用信息!$B$7),"1～2年","2～3年"),IF(YEAR(D24)=YEAR(公用信息!$B$7)-3,IF(MONTH(D24)&gt;=MONTH(公用信息!$B$7),"2～3年","3年以上"),"3年以上")))))</f>
        <v/>
      </c>
      <c r="F24" s="56"/>
      <c r="G24" s="117"/>
      <c r="H24" s="377"/>
      <c r="I24" s="117"/>
      <c r="J24" s="62"/>
      <c r="K24" s="62">
        <f t="shared" si="0"/>
        <v>0</v>
      </c>
      <c r="L24" s="62" t="str">
        <f t="shared" si="1"/>
        <v/>
      </c>
      <c r="M24" s="63"/>
      <c r="N24" s="64"/>
      <c r="O24" s="64"/>
      <c r="P24" s="64"/>
      <c r="Q24" s="64"/>
      <c r="R24" s="64"/>
      <c r="S24" s="65"/>
    </row>
    <row r="25" ht="16.5" customHeight="1" spans="1:19">
      <c r="A25" s="67" t="s">
        <v>309</v>
      </c>
      <c r="B25" s="57"/>
      <c r="C25" s="56"/>
      <c r="D25" s="61"/>
      <c r="E25" s="56"/>
      <c r="F25" s="56"/>
      <c r="G25" s="117">
        <f>ROUND(SUM(G6:G24),2)</f>
        <v>0</v>
      </c>
      <c r="H25" s="56"/>
      <c r="I25" s="117">
        <f>ROUND(SUM(I6:I24),2)</f>
        <v>0</v>
      </c>
      <c r="J25" s="117">
        <f>ROUND(SUM(J6:J24),2)</f>
        <v>0</v>
      </c>
      <c r="K25" s="62">
        <f t="shared" si="0"/>
        <v>0</v>
      </c>
      <c r="L25" s="62" t="str">
        <f t="shared" si="1"/>
        <v/>
      </c>
      <c r="M25" s="63"/>
      <c r="N25" s="64"/>
      <c r="O25" s="64"/>
      <c r="P25" s="64"/>
      <c r="Q25" s="64"/>
      <c r="R25" s="64"/>
      <c r="S25" s="65"/>
    </row>
    <row r="26" ht="16.5" customHeight="1" spans="1:19">
      <c r="A26" s="67" t="s">
        <v>318</v>
      </c>
      <c r="B26" s="57"/>
      <c r="C26" s="56"/>
      <c r="D26" s="61"/>
      <c r="E26" s="56"/>
      <c r="F26" s="56"/>
      <c r="G26" s="56"/>
      <c r="H26" s="56"/>
      <c r="I26" s="117"/>
      <c r="J26" s="62"/>
      <c r="K26" s="62">
        <f t="shared" si="0"/>
        <v>0</v>
      </c>
      <c r="L26" s="62" t="str">
        <f t="shared" si="1"/>
        <v/>
      </c>
      <c r="M26" s="63"/>
      <c r="N26" s="64"/>
      <c r="O26" s="64"/>
      <c r="P26" s="64"/>
      <c r="Q26" s="64"/>
      <c r="R26" s="64"/>
      <c r="S26" s="65"/>
    </row>
    <row r="27" ht="16.5" customHeight="1" spans="1:19">
      <c r="A27" s="327" t="s">
        <v>319</v>
      </c>
      <c r="B27" s="57"/>
      <c r="C27" s="56"/>
      <c r="D27" s="61"/>
      <c r="E27" s="56"/>
      <c r="F27" s="56"/>
      <c r="G27" s="56"/>
      <c r="H27" s="56"/>
      <c r="I27" s="117"/>
      <c r="J27" s="62"/>
      <c r="K27" s="62">
        <f t="shared" si="0"/>
        <v>0</v>
      </c>
      <c r="L27" s="62" t="str">
        <f t="shared" si="1"/>
        <v/>
      </c>
      <c r="M27" s="63"/>
      <c r="N27" s="64"/>
      <c r="O27" s="64"/>
      <c r="P27" s="64"/>
      <c r="Q27" s="64"/>
      <c r="R27" s="64"/>
      <c r="S27" s="65"/>
    </row>
    <row r="28" ht="16.5" customHeight="1" spans="1:19">
      <c r="A28" s="67" t="s">
        <v>320</v>
      </c>
      <c r="B28" s="57"/>
      <c r="C28" s="63"/>
      <c r="D28" s="61"/>
      <c r="E28" s="63"/>
      <c r="F28" s="63"/>
      <c r="G28" s="62">
        <f>ROUND(G25-G26,2)</f>
        <v>0</v>
      </c>
      <c r="H28" s="63"/>
      <c r="I28" s="62">
        <f>ROUND(I25-I26,2)</f>
        <v>0</v>
      </c>
      <c r="J28" s="62">
        <f>ROUND(J25-J27,2)</f>
        <v>0</v>
      </c>
      <c r="K28" s="62">
        <f t="shared" si="0"/>
        <v>0</v>
      </c>
      <c r="L28" s="62" t="str">
        <f t="shared" si="1"/>
        <v/>
      </c>
      <c r="M28" s="63"/>
      <c r="N28" s="64"/>
      <c r="O28" s="64"/>
      <c r="P28" s="64"/>
      <c r="Q28" s="64"/>
      <c r="R28" s="64"/>
      <c r="S28" s="65"/>
    </row>
    <row r="29" customHeight="1" spans="1:19">
      <c r="A29" s="123"/>
      <c r="B29" s="123"/>
      <c r="C29" s="123"/>
      <c r="D29" s="123"/>
      <c r="E29" s="123"/>
      <c r="F29" s="123"/>
      <c r="G29" s="123"/>
      <c r="H29" s="123"/>
      <c r="I29" s="84"/>
      <c r="J29" s="84"/>
      <c r="K29" s="84"/>
      <c r="L29" s="84"/>
      <c r="M29" s="84"/>
      <c r="N29" s="64"/>
      <c r="O29" s="64"/>
      <c r="P29" s="64"/>
      <c r="Q29" s="64"/>
      <c r="R29" s="64"/>
      <c r="S29" s="65"/>
    </row>
    <row r="30" customHeight="1" spans="1:19">
      <c r="A30" s="71"/>
      <c r="B30" s="64"/>
      <c r="C30" s="64"/>
      <c r="D30" s="64"/>
      <c r="E30" s="64"/>
      <c r="F30" s="64"/>
      <c r="G30" s="64"/>
      <c r="H30" s="64"/>
      <c r="I30" s="330"/>
      <c r="J30" s="64"/>
      <c r="K30" s="64"/>
      <c r="L30" s="64"/>
      <c r="M30" s="64"/>
      <c r="N30" s="64"/>
      <c r="O30" s="64"/>
      <c r="P30" s="64"/>
      <c r="Q30" s="64"/>
      <c r="R30" s="64"/>
      <c r="S30" s="65"/>
    </row>
    <row r="31" customHeight="1" spans="1:19">
      <c r="A31" s="64"/>
      <c r="B31" s="64"/>
      <c r="C31" s="64"/>
      <c r="D31" s="64"/>
      <c r="E31" s="64"/>
      <c r="F31" s="64"/>
      <c r="G31" s="64"/>
      <c r="H31" s="64"/>
      <c r="I31" s="330"/>
      <c r="J31" s="64"/>
      <c r="K31" s="64"/>
      <c r="L31" s="64"/>
      <c r="M31" s="64"/>
      <c r="N31" s="64"/>
      <c r="O31" s="64"/>
      <c r="P31" s="64"/>
      <c r="Q31" s="64"/>
      <c r="R31" s="64"/>
      <c r="S31" s="65"/>
    </row>
    <row r="32" customHeight="1" spans="1:19">
      <c r="A32" s="64"/>
      <c r="B32" s="64"/>
      <c r="C32" s="64"/>
      <c r="D32" s="64"/>
      <c r="E32" s="64"/>
      <c r="F32" s="64"/>
      <c r="G32" s="64"/>
      <c r="H32" s="64"/>
      <c r="I32" s="330"/>
      <c r="J32" s="64"/>
      <c r="K32" s="64"/>
      <c r="L32" s="64"/>
      <c r="M32" s="64"/>
      <c r="N32" s="64"/>
      <c r="O32" s="64"/>
      <c r="P32" s="64"/>
      <c r="Q32" s="64"/>
      <c r="R32" s="64"/>
      <c r="S32" s="65"/>
    </row>
    <row r="33" customHeight="1" spans="1:19">
      <c r="A33" s="64"/>
      <c r="B33" s="64"/>
      <c r="C33" s="64"/>
      <c r="D33" s="64"/>
      <c r="E33" s="64"/>
      <c r="F33" s="64"/>
      <c r="G33" s="64"/>
      <c r="H33" s="64"/>
      <c r="I33" s="330"/>
      <c r="J33" s="64"/>
      <c r="K33" s="64"/>
      <c r="L33" s="64"/>
      <c r="M33" s="64"/>
      <c r="N33" s="64"/>
      <c r="O33" s="64"/>
      <c r="P33" s="64"/>
      <c r="Q33" s="64"/>
      <c r="R33" s="64"/>
      <c r="S33" s="65"/>
    </row>
    <row r="34" customHeight="1" spans="1:19">
      <c r="A34" s="64"/>
      <c r="B34" s="64"/>
      <c r="C34" s="64"/>
      <c r="D34" s="64"/>
      <c r="E34" s="64"/>
      <c r="F34" s="64"/>
      <c r="G34" s="64"/>
      <c r="H34" s="64"/>
      <c r="I34" s="330"/>
      <c r="J34" s="64"/>
      <c r="K34" s="64"/>
      <c r="L34" s="64"/>
      <c r="M34" s="64"/>
      <c r="N34" s="64"/>
      <c r="O34" s="64"/>
      <c r="P34" s="64"/>
      <c r="Q34" s="64"/>
      <c r="R34" s="64"/>
      <c r="S34" s="65"/>
    </row>
    <row r="35" customHeight="1" spans="1:19">
      <c r="A35" s="64"/>
      <c r="B35" s="64"/>
      <c r="C35" s="64"/>
      <c r="D35" s="64"/>
      <c r="E35" s="64"/>
      <c r="F35" s="64"/>
      <c r="G35" s="64"/>
      <c r="H35" s="64"/>
      <c r="I35" s="330"/>
      <c r="J35" s="64"/>
      <c r="K35" s="64"/>
      <c r="L35" s="64"/>
      <c r="M35" s="64"/>
      <c r="N35" s="64"/>
      <c r="O35" s="64"/>
      <c r="P35" s="64"/>
      <c r="Q35" s="64"/>
      <c r="R35" s="64"/>
      <c r="S35" s="65"/>
    </row>
    <row r="36" customHeight="1" spans="1:19">
      <c r="A36" s="64"/>
      <c r="B36" s="64"/>
      <c r="C36" s="64"/>
      <c r="D36" s="64"/>
      <c r="E36" s="64"/>
      <c r="F36" s="64"/>
      <c r="G36" s="64"/>
      <c r="H36" s="64"/>
      <c r="I36" s="330"/>
      <c r="J36" s="64"/>
      <c r="K36" s="64"/>
      <c r="L36" s="64"/>
      <c r="M36" s="64"/>
      <c r="N36" s="64"/>
      <c r="O36" s="64"/>
      <c r="P36" s="64"/>
      <c r="Q36" s="64"/>
      <c r="R36" s="64"/>
      <c r="S36" s="65"/>
    </row>
    <row r="37" customHeight="1" spans="1:19">
      <c r="A37" s="64"/>
      <c r="B37" s="64"/>
      <c r="C37" s="64"/>
      <c r="D37" s="64"/>
      <c r="E37" s="64"/>
      <c r="F37" s="64"/>
      <c r="G37" s="64"/>
      <c r="H37" s="64"/>
      <c r="I37" s="330"/>
      <c r="J37" s="64"/>
      <c r="K37" s="64"/>
      <c r="L37" s="64"/>
      <c r="M37" s="64"/>
      <c r="N37" s="64"/>
      <c r="O37" s="64"/>
      <c r="P37" s="64"/>
      <c r="Q37" s="64"/>
      <c r="R37" s="64"/>
      <c r="S37" s="65"/>
    </row>
    <row r="38" customHeight="1" spans="1:19">
      <c r="A38" s="64"/>
      <c r="B38" s="64"/>
      <c r="C38" s="64"/>
      <c r="D38" s="64"/>
      <c r="E38" s="64"/>
      <c r="F38" s="64"/>
      <c r="G38" s="64"/>
      <c r="H38" s="64"/>
      <c r="I38" s="330"/>
      <c r="J38" s="64"/>
      <c r="K38" s="64"/>
      <c r="L38" s="64"/>
      <c r="M38" s="64"/>
      <c r="N38" s="64"/>
      <c r="O38" s="64"/>
      <c r="P38" s="64"/>
      <c r="Q38" s="64"/>
      <c r="R38" s="64"/>
      <c r="S38" s="65"/>
    </row>
    <row r="39" customHeight="1" spans="1:19">
      <c r="A39" s="64"/>
      <c r="B39" s="64"/>
      <c r="C39" s="64"/>
      <c r="D39" s="64"/>
      <c r="E39" s="64"/>
      <c r="F39" s="64"/>
      <c r="G39" s="64"/>
      <c r="H39" s="64"/>
      <c r="I39" s="330"/>
      <c r="J39" s="64"/>
      <c r="K39" s="64"/>
      <c r="L39" s="64"/>
      <c r="M39" s="64"/>
      <c r="N39" s="64"/>
      <c r="O39" s="64"/>
      <c r="P39" s="64"/>
      <c r="Q39" s="64"/>
      <c r="R39" s="64"/>
      <c r="S39" s="65"/>
    </row>
    <row r="40" customHeight="1" spans="1:19">
      <c r="A40" s="64"/>
      <c r="B40" s="64"/>
      <c r="C40" s="64"/>
      <c r="D40" s="64"/>
      <c r="E40" s="64"/>
      <c r="F40" s="64"/>
      <c r="G40" s="64"/>
      <c r="H40" s="64"/>
      <c r="I40" s="330"/>
      <c r="J40" s="64"/>
      <c r="K40" s="64"/>
      <c r="L40" s="64"/>
      <c r="M40" s="64"/>
      <c r="N40" s="64"/>
      <c r="O40" s="64"/>
      <c r="P40" s="64"/>
      <c r="Q40" s="64"/>
      <c r="R40" s="64"/>
      <c r="S40" s="65"/>
    </row>
    <row r="41" customHeight="1" spans="1:19">
      <c r="A41" s="64"/>
      <c r="B41" s="64"/>
      <c r="C41" s="64"/>
      <c r="D41" s="64"/>
      <c r="E41" s="64"/>
      <c r="F41" s="64"/>
      <c r="G41" s="64"/>
      <c r="H41" s="64"/>
      <c r="I41" s="330"/>
      <c r="J41" s="64"/>
      <c r="K41" s="64"/>
      <c r="L41" s="64"/>
      <c r="M41" s="64"/>
      <c r="N41" s="64"/>
      <c r="O41" s="64"/>
      <c r="P41" s="64"/>
      <c r="Q41" s="64"/>
      <c r="R41" s="64"/>
      <c r="S41" s="65"/>
    </row>
    <row r="42" customHeight="1" spans="1:19">
      <c r="A42" s="64"/>
      <c r="B42" s="64"/>
      <c r="C42" s="64"/>
      <c r="D42" s="64"/>
      <c r="E42" s="64"/>
      <c r="F42" s="64"/>
      <c r="G42" s="64"/>
      <c r="H42" s="64"/>
      <c r="I42" s="330"/>
      <c r="J42" s="64"/>
      <c r="K42" s="64"/>
      <c r="L42" s="64"/>
      <c r="M42" s="64"/>
      <c r="N42" s="64"/>
      <c r="O42" s="64"/>
      <c r="P42" s="64"/>
      <c r="Q42" s="64"/>
      <c r="R42" s="64"/>
      <c r="S42" s="65"/>
    </row>
    <row r="43" customHeight="1" spans="1:19">
      <c r="A43" s="64"/>
      <c r="B43" s="64"/>
      <c r="C43" s="64"/>
      <c r="D43" s="64"/>
      <c r="E43" s="64"/>
      <c r="F43" s="64"/>
      <c r="G43" s="64"/>
      <c r="H43" s="64"/>
      <c r="I43" s="330"/>
      <c r="J43" s="64"/>
      <c r="K43" s="64"/>
      <c r="L43" s="64"/>
      <c r="M43" s="64"/>
      <c r="N43" s="64"/>
      <c r="O43" s="64"/>
      <c r="P43" s="64"/>
      <c r="Q43" s="64"/>
      <c r="R43" s="64"/>
      <c r="S43" s="65"/>
    </row>
    <row r="44" customHeight="1" spans="1:19">
      <c r="A44" s="64"/>
      <c r="B44" s="64"/>
      <c r="C44" s="64"/>
      <c r="D44" s="64"/>
      <c r="E44" s="64"/>
      <c r="F44" s="64"/>
      <c r="G44" s="64"/>
      <c r="H44" s="64"/>
      <c r="I44" s="330"/>
      <c r="J44" s="64"/>
      <c r="K44" s="64"/>
      <c r="L44" s="64"/>
      <c r="M44" s="64"/>
      <c r="N44" s="64"/>
      <c r="O44" s="64"/>
      <c r="P44" s="64"/>
      <c r="Q44" s="64"/>
      <c r="R44" s="64"/>
      <c r="S44" s="65"/>
    </row>
    <row r="45" customHeight="1" spans="1:19">
      <c r="A45" s="64"/>
      <c r="B45" s="64"/>
      <c r="C45" s="64"/>
      <c r="D45" s="64"/>
      <c r="E45" s="64"/>
      <c r="F45" s="64"/>
      <c r="G45" s="64"/>
      <c r="H45" s="64"/>
      <c r="I45" s="330"/>
      <c r="J45" s="64"/>
      <c r="K45" s="64"/>
      <c r="L45" s="64"/>
      <c r="M45" s="64"/>
      <c r="N45" s="64"/>
      <c r="O45" s="64"/>
      <c r="P45" s="64"/>
      <c r="Q45" s="64"/>
      <c r="R45" s="64"/>
      <c r="S45" s="65"/>
    </row>
    <row r="46" customHeight="1" spans="1:19">
      <c r="A46" s="64"/>
      <c r="B46" s="64"/>
      <c r="C46" s="64"/>
      <c r="D46" s="64"/>
      <c r="E46" s="64"/>
      <c r="F46" s="64"/>
      <c r="G46" s="64"/>
      <c r="H46" s="64"/>
      <c r="I46" s="330"/>
      <c r="J46" s="64"/>
      <c r="K46" s="64"/>
      <c r="L46" s="64"/>
      <c r="M46" s="64"/>
      <c r="N46" s="64"/>
      <c r="O46" s="64"/>
      <c r="P46" s="64"/>
      <c r="Q46" s="64"/>
      <c r="R46" s="64"/>
      <c r="S46" s="65"/>
    </row>
    <row r="47" customHeight="1" spans="1:19">
      <c r="A47" s="64"/>
      <c r="B47" s="64"/>
      <c r="C47" s="64"/>
      <c r="D47" s="64"/>
      <c r="E47" s="64"/>
      <c r="F47" s="64"/>
      <c r="G47" s="64"/>
      <c r="H47" s="64"/>
      <c r="I47" s="330"/>
      <c r="J47" s="64"/>
      <c r="K47" s="64"/>
      <c r="L47" s="64"/>
      <c r="M47" s="64"/>
      <c r="N47" s="64"/>
      <c r="O47" s="64"/>
      <c r="P47" s="64"/>
      <c r="Q47" s="64"/>
      <c r="R47" s="64"/>
      <c r="S47" s="65"/>
    </row>
    <row r="48" customHeight="1" spans="1:19">
      <c r="A48" s="64"/>
      <c r="B48" s="64"/>
      <c r="C48" s="64"/>
      <c r="D48" s="64"/>
      <c r="E48" s="64"/>
      <c r="F48" s="64"/>
      <c r="G48" s="64"/>
      <c r="H48" s="64"/>
      <c r="I48" s="330"/>
      <c r="J48" s="64"/>
      <c r="K48" s="64"/>
      <c r="L48" s="64"/>
      <c r="M48" s="64"/>
      <c r="N48" s="64"/>
      <c r="O48" s="64"/>
      <c r="P48" s="64"/>
      <c r="Q48" s="64"/>
      <c r="R48" s="64"/>
      <c r="S48" s="65"/>
    </row>
    <row r="49" customHeight="1" spans="1:19">
      <c r="A49" s="64"/>
      <c r="B49" s="64"/>
      <c r="C49" s="64"/>
      <c r="D49" s="64"/>
      <c r="E49" s="64"/>
      <c r="F49" s="64"/>
      <c r="G49" s="64"/>
      <c r="H49" s="64"/>
      <c r="I49" s="330"/>
      <c r="J49" s="64"/>
      <c r="K49" s="64"/>
      <c r="L49" s="64"/>
      <c r="M49" s="64"/>
      <c r="N49" s="64"/>
      <c r="O49" s="64"/>
      <c r="P49" s="64"/>
      <c r="Q49" s="64"/>
      <c r="R49" s="64"/>
      <c r="S49" s="65"/>
    </row>
    <row r="50" customHeight="1" spans="1:19">
      <c r="A50" s="64"/>
      <c r="B50" s="64"/>
      <c r="C50" s="64"/>
      <c r="D50" s="64"/>
      <c r="E50" s="64"/>
      <c r="F50" s="64"/>
      <c r="G50" s="64"/>
      <c r="H50" s="64"/>
      <c r="I50" s="330"/>
      <c r="J50" s="64"/>
      <c r="K50" s="64"/>
      <c r="L50" s="64"/>
      <c r="M50" s="64"/>
      <c r="N50" s="64"/>
      <c r="O50" s="64"/>
      <c r="P50" s="64"/>
      <c r="Q50" s="64"/>
      <c r="R50" s="64"/>
      <c r="S50" s="65"/>
    </row>
    <row r="51" customHeight="1" spans="1:19">
      <c r="A51" s="64"/>
      <c r="B51" s="64"/>
      <c r="C51" s="64"/>
      <c r="D51" s="64"/>
      <c r="E51" s="64"/>
      <c r="F51" s="64"/>
      <c r="G51" s="64"/>
      <c r="H51" s="64"/>
      <c r="I51" s="330"/>
      <c r="J51" s="64"/>
      <c r="K51" s="64"/>
      <c r="L51" s="64"/>
      <c r="M51" s="64"/>
      <c r="N51" s="64"/>
      <c r="O51" s="64"/>
      <c r="P51" s="64"/>
      <c r="Q51" s="64"/>
      <c r="R51" s="64"/>
      <c r="S51" s="65"/>
    </row>
    <row r="52" customHeight="1" spans="1:19">
      <c r="A52" s="64"/>
      <c r="B52" s="64"/>
      <c r="C52" s="64"/>
      <c r="D52" s="64"/>
      <c r="E52" s="64"/>
      <c r="F52" s="64"/>
      <c r="G52" s="64"/>
      <c r="H52" s="64"/>
      <c r="I52" s="330"/>
      <c r="J52" s="64"/>
      <c r="K52" s="64"/>
      <c r="L52" s="64"/>
      <c r="M52" s="64"/>
      <c r="N52" s="64"/>
      <c r="O52" s="64"/>
      <c r="P52" s="64"/>
      <c r="Q52" s="64"/>
      <c r="R52" s="64"/>
      <c r="S52" s="65"/>
    </row>
    <row r="53" customHeight="1" spans="1:19">
      <c r="A53" s="64"/>
      <c r="B53" s="64"/>
      <c r="C53" s="64"/>
      <c r="D53" s="64"/>
      <c r="E53" s="64"/>
      <c r="F53" s="64"/>
      <c r="G53" s="64"/>
      <c r="H53" s="64"/>
      <c r="I53" s="330"/>
      <c r="J53" s="64"/>
      <c r="K53" s="64"/>
      <c r="L53" s="64"/>
      <c r="M53" s="64"/>
      <c r="N53" s="64"/>
      <c r="O53" s="64"/>
      <c r="P53" s="64"/>
      <c r="Q53" s="64"/>
      <c r="R53" s="64"/>
      <c r="S53" s="65"/>
    </row>
    <row r="54" customHeight="1" spans="1:19">
      <c r="A54" s="64"/>
      <c r="B54" s="64"/>
      <c r="C54" s="64"/>
      <c r="D54" s="64"/>
      <c r="E54" s="64"/>
      <c r="F54" s="64"/>
      <c r="G54" s="64"/>
      <c r="H54" s="64"/>
      <c r="I54" s="330"/>
      <c r="J54" s="64"/>
      <c r="K54" s="64"/>
      <c r="L54" s="64"/>
      <c r="M54" s="64"/>
      <c r="N54" s="64"/>
      <c r="O54" s="64"/>
      <c r="P54" s="64"/>
      <c r="Q54" s="64"/>
      <c r="R54" s="64"/>
      <c r="S54" s="65"/>
    </row>
    <row r="55" customHeight="1" spans="1:19">
      <c r="A55" s="64"/>
      <c r="B55" s="64"/>
      <c r="C55" s="64"/>
      <c r="D55" s="64"/>
      <c r="E55" s="64"/>
      <c r="F55" s="64"/>
      <c r="G55" s="64"/>
      <c r="H55" s="64"/>
      <c r="I55" s="330"/>
      <c r="J55" s="64"/>
      <c r="K55" s="64"/>
      <c r="L55" s="64"/>
      <c r="M55" s="64"/>
      <c r="N55" s="64"/>
      <c r="O55" s="64"/>
      <c r="P55" s="64"/>
      <c r="Q55" s="64"/>
      <c r="R55" s="64"/>
      <c r="S55" s="65"/>
    </row>
    <row r="56" customHeight="1" spans="1:19">
      <c r="A56" s="64"/>
      <c r="B56" s="64"/>
      <c r="C56" s="64"/>
      <c r="D56" s="64"/>
      <c r="E56" s="64"/>
      <c r="F56" s="64"/>
      <c r="G56" s="64"/>
      <c r="H56" s="64"/>
      <c r="I56" s="330"/>
      <c r="J56" s="64"/>
      <c r="K56" s="64"/>
      <c r="L56" s="64"/>
      <c r="M56" s="64"/>
      <c r="N56" s="64"/>
      <c r="O56" s="64"/>
      <c r="P56" s="64"/>
      <c r="Q56" s="64"/>
      <c r="R56" s="64"/>
      <c r="S56" s="65"/>
    </row>
    <row r="57" customHeight="1" spans="1:19">
      <c r="A57" s="64"/>
      <c r="B57" s="64"/>
      <c r="C57" s="64"/>
      <c r="D57" s="64"/>
      <c r="E57" s="64"/>
      <c r="F57" s="64"/>
      <c r="G57" s="64"/>
      <c r="H57" s="64"/>
      <c r="I57" s="330"/>
      <c r="J57" s="64"/>
      <c r="K57" s="64"/>
      <c r="L57" s="64"/>
      <c r="M57" s="64"/>
      <c r="N57" s="64"/>
      <c r="O57" s="64"/>
      <c r="P57" s="64"/>
      <c r="Q57" s="64"/>
      <c r="R57" s="64"/>
      <c r="S57" s="65"/>
    </row>
    <row r="58" customHeight="1" spans="1:19">
      <c r="A58" s="64"/>
      <c r="B58" s="64"/>
      <c r="C58" s="64"/>
      <c r="D58" s="64"/>
      <c r="E58" s="64"/>
      <c r="F58" s="64"/>
      <c r="G58" s="64"/>
      <c r="H58" s="64"/>
      <c r="I58" s="330"/>
      <c r="J58" s="64"/>
      <c r="K58" s="64"/>
      <c r="L58" s="64"/>
      <c r="M58" s="64"/>
      <c r="N58" s="64"/>
      <c r="O58" s="64"/>
      <c r="P58" s="64"/>
      <c r="Q58" s="64"/>
      <c r="R58" s="64"/>
      <c r="S58" s="65"/>
    </row>
    <row r="59" customHeight="1" spans="1:19">
      <c r="A59" s="64"/>
      <c r="B59" s="64"/>
      <c r="C59" s="64"/>
      <c r="D59" s="64"/>
      <c r="E59" s="64"/>
      <c r="F59" s="64"/>
      <c r="G59" s="64"/>
      <c r="H59" s="64"/>
      <c r="I59" s="330"/>
      <c r="J59" s="64"/>
      <c r="K59" s="64"/>
      <c r="L59" s="64"/>
      <c r="M59" s="64"/>
      <c r="N59" s="64"/>
      <c r="O59" s="64"/>
      <c r="P59" s="64"/>
      <c r="Q59" s="64"/>
      <c r="R59" s="64"/>
      <c r="S59" s="65"/>
    </row>
    <row r="60" customHeight="1" spans="1:19">
      <c r="A60" s="64"/>
      <c r="B60" s="64"/>
      <c r="C60" s="64"/>
      <c r="D60" s="64"/>
      <c r="E60" s="64"/>
      <c r="F60" s="64"/>
      <c r="G60" s="64"/>
      <c r="H60" s="64"/>
      <c r="I60" s="330"/>
      <c r="J60" s="64"/>
      <c r="K60" s="64"/>
      <c r="L60" s="64"/>
      <c r="M60" s="64"/>
      <c r="N60" s="64"/>
      <c r="O60" s="64"/>
      <c r="P60" s="64"/>
      <c r="Q60" s="64"/>
      <c r="R60" s="64"/>
      <c r="S60" s="65"/>
    </row>
    <row r="61" customHeight="1" spans="1:19">
      <c r="A61" s="64"/>
      <c r="B61" s="64"/>
      <c r="C61" s="64"/>
      <c r="D61" s="64"/>
      <c r="E61" s="64"/>
      <c r="F61" s="64"/>
      <c r="G61" s="64"/>
      <c r="H61" s="64"/>
      <c r="I61" s="330"/>
      <c r="J61" s="64"/>
      <c r="K61" s="64"/>
      <c r="L61" s="64"/>
      <c r="M61" s="64"/>
      <c r="N61" s="64"/>
      <c r="O61" s="64"/>
      <c r="P61" s="64"/>
      <c r="Q61" s="64"/>
      <c r="R61" s="64"/>
      <c r="S61" s="65"/>
    </row>
    <row r="62" customHeight="1" spans="1:19">
      <c r="A62" s="64"/>
      <c r="B62" s="64"/>
      <c r="C62" s="64"/>
      <c r="D62" s="64"/>
      <c r="E62" s="64"/>
      <c r="F62" s="64"/>
      <c r="G62" s="64"/>
      <c r="H62" s="64"/>
      <c r="I62" s="330"/>
      <c r="J62" s="64"/>
      <c r="K62" s="64"/>
      <c r="L62" s="64"/>
      <c r="M62" s="64"/>
      <c r="N62" s="64"/>
      <c r="O62" s="64"/>
      <c r="P62" s="64"/>
      <c r="Q62" s="64"/>
      <c r="R62" s="64"/>
      <c r="S62" s="65"/>
    </row>
    <row r="63" customHeight="1" spans="1:19">
      <c r="A63" s="64"/>
      <c r="B63" s="64"/>
      <c r="C63" s="64"/>
      <c r="D63" s="64"/>
      <c r="E63" s="64"/>
      <c r="F63" s="64"/>
      <c r="G63" s="64"/>
      <c r="H63" s="64"/>
      <c r="I63" s="330"/>
      <c r="J63" s="64"/>
      <c r="K63" s="64"/>
      <c r="L63" s="64"/>
      <c r="M63" s="64"/>
      <c r="N63" s="64"/>
      <c r="O63" s="64"/>
      <c r="P63" s="64"/>
      <c r="Q63" s="64"/>
      <c r="R63" s="64"/>
      <c r="S63" s="65"/>
    </row>
    <row r="64" customHeight="1" spans="1:19">
      <c r="A64" s="64"/>
      <c r="B64" s="64"/>
      <c r="C64" s="64"/>
      <c r="D64" s="64"/>
      <c r="E64" s="64"/>
      <c r="F64" s="64"/>
      <c r="G64" s="64"/>
      <c r="H64" s="64"/>
      <c r="I64" s="330"/>
      <c r="J64" s="64"/>
      <c r="K64" s="64"/>
      <c r="L64" s="64"/>
      <c r="M64" s="64"/>
      <c r="N64" s="64"/>
      <c r="O64" s="64"/>
      <c r="P64" s="64"/>
      <c r="Q64" s="64"/>
      <c r="R64" s="64"/>
      <c r="S64" s="65"/>
    </row>
    <row r="65" customHeight="1" spans="1:19">
      <c r="A65" s="64"/>
      <c r="B65" s="64"/>
      <c r="C65" s="64"/>
      <c r="D65" s="64"/>
      <c r="E65" s="64"/>
      <c r="F65" s="64"/>
      <c r="G65" s="64"/>
      <c r="H65" s="64"/>
      <c r="I65" s="330"/>
      <c r="J65" s="64"/>
      <c r="K65" s="64"/>
      <c r="L65" s="64"/>
      <c r="M65" s="64"/>
      <c r="N65" s="64"/>
      <c r="O65" s="64"/>
      <c r="P65" s="64"/>
      <c r="Q65" s="64"/>
      <c r="R65" s="64"/>
      <c r="S65" s="65"/>
    </row>
    <row r="66" customHeight="1" spans="1:19">
      <c r="A66" s="64"/>
      <c r="B66" s="64"/>
      <c r="C66" s="64"/>
      <c r="D66" s="64"/>
      <c r="E66" s="64"/>
      <c r="F66" s="64"/>
      <c r="G66" s="64"/>
      <c r="H66" s="64"/>
      <c r="I66" s="330"/>
      <c r="J66" s="64"/>
      <c r="K66" s="64"/>
      <c r="L66" s="64"/>
      <c r="M66" s="64"/>
      <c r="N66" s="64"/>
      <c r="O66" s="64"/>
      <c r="P66" s="64"/>
      <c r="Q66" s="64"/>
      <c r="R66" s="64"/>
      <c r="S66" s="65"/>
    </row>
    <row r="67" customHeight="1" spans="1:19">
      <c r="A67" s="64"/>
      <c r="B67" s="64"/>
      <c r="C67" s="64"/>
      <c r="D67" s="64"/>
      <c r="E67" s="64"/>
      <c r="F67" s="64"/>
      <c r="G67" s="64"/>
      <c r="H67" s="64"/>
      <c r="I67" s="330"/>
      <c r="J67" s="64"/>
      <c r="K67" s="64"/>
      <c r="L67" s="64"/>
      <c r="M67" s="64"/>
      <c r="N67" s="64"/>
      <c r="O67" s="64"/>
      <c r="P67" s="64"/>
      <c r="Q67" s="64"/>
      <c r="R67" s="64"/>
      <c r="S67" s="65"/>
    </row>
    <row r="68" customHeight="1" spans="1:19">
      <c r="A68" s="64"/>
      <c r="B68" s="64"/>
      <c r="C68" s="64"/>
      <c r="D68" s="64"/>
      <c r="E68" s="64"/>
      <c r="F68" s="64"/>
      <c r="G68" s="64"/>
      <c r="H68" s="64"/>
      <c r="I68" s="330"/>
      <c r="J68" s="64"/>
      <c r="K68" s="64"/>
      <c r="L68" s="64"/>
      <c r="M68" s="64"/>
      <c r="N68" s="64"/>
      <c r="O68" s="64"/>
      <c r="P68" s="64"/>
      <c r="Q68" s="64"/>
      <c r="R68" s="64"/>
      <c r="S68" s="65"/>
    </row>
    <row r="69" customHeight="1" spans="1:19">
      <c r="A69" s="64"/>
      <c r="B69" s="64"/>
      <c r="C69" s="64"/>
      <c r="D69" s="64"/>
      <c r="E69" s="64"/>
      <c r="F69" s="64"/>
      <c r="G69" s="64"/>
      <c r="H69" s="64"/>
      <c r="I69" s="330"/>
      <c r="J69" s="64"/>
      <c r="K69" s="64"/>
      <c r="L69" s="64"/>
      <c r="M69" s="64"/>
      <c r="N69" s="64"/>
      <c r="O69" s="64"/>
      <c r="P69" s="64"/>
      <c r="Q69" s="64"/>
      <c r="R69" s="64"/>
      <c r="S69" s="65"/>
    </row>
    <row r="70" customHeight="1" spans="1:19">
      <c r="A70" s="64"/>
      <c r="B70" s="64"/>
      <c r="C70" s="64"/>
      <c r="D70" s="64"/>
      <c r="E70" s="64"/>
      <c r="F70" s="64"/>
      <c r="G70" s="64"/>
      <c r="H70" s="64"/>
      <c r="I70" s="330"/>
      <c r="J70" s="64"/>
      <c r="K70" s="64"/>
      <c r="L70" s="64"/>
      <c r="M70" s="64"/>
      <c r="N70" s="64"/>
      <c r="O70" s="64"/>
      <c r="P70" s="64"/>
      <c r="Q70" s="64"/>
      <c r="R70" s="64"/>
      <c r="S70" s="65"/>
    </row>
    <row r="71" customHeight="1" spans="1:19">
      <c r="A71" s="64"/>
      <c r="B71" s="64"/>
      <c r="C71" s="64"/>
      <c r="D71" s="64"/>
      <c r="E71" s="64"/>
      <c r="F71" s="64"/>
      <c r="G71" s="64"/>
      <c r="H71" s="64"/>
      <c r="I71" s="330"/>
      <c r="J71" s="64"/>
      <c r="K71" s="64"/>
      <c r="L71" s="64"/>
      <c r="M71" s="64"/>
      <c r="N71" s="64"/>
      <c r="O71" s="64"/>
      <c r="P71" s="64"/>
      <c r="Q71" s="64"/>
      <c r="R71" s="64"/>
      <c r="S71" s="65"/>
    </row>
    <row r="72" customHeight="1" spans="1:19">
      <c r="A72" s="64"/>
      <c r="B72" s="64"/>
      <c r="C72" s="64"/>
      <c r="D72" s="64"/>
      <c r="E72" s="64"/>
      <c r="F72" s="64"/>
      <c r="G72" s="64"/>
      <c r="H72" s="64"/>
      <c r="I72" s="330"/>
      <c r="J72" s="64"/>
      <c r="K72" s="64"/>
      <c r="L72" s="64"/>
      <c r="M72" s="64"/>
      <c r="N72" s="64"/>
      <c r="O72" s="64"/>
      <c r="P72" s="64"/>
      <c r="Q72" s="64"/>
      <c r="R72" s="64"/>
      <c r="S72" s="65"/>
    </row>
    <row r="73" customHeight="1" spans="1:19">
      <c r="A73" s="64"/>
      <c r="B73" s="64"/>
      <c r="C73" s="64"/>
      <c r="D73" s="64"/>
      <c r="E73" s="64"/>
      <c r="F73" s="64"/>
      <c r="G73" s="64"/>
      <c r="H73" s="64"/>
      <c r="I73" s="330"/>
      <c r="J73" s="64"/>
      <c r="K73" s="64"/>
      <c r="L73" s="64"/>
      <c r="M73" s="64"/>
      <c r="N73" s="64"/>
      <c r="O73" s="64"/>
      <c r="P73" s="64"/>
      <c r="Q73" s="64"/>
      <c r="R73" s="64"/>
      <c r="S73" s="65"/>
    </row>
    <row r="74" customHeight="1" spans="1:19">
      <c r="A74" s="75"/>
      <c r="B74" s="75"/>
      <c r="C74" s="75"/>
      <c r="D74" s="75"/>
      <c r="E74" s="75"/>
      <c r="F74" s="75"/>
      <c r="G74" s="75"/>
      <c r="H74" s="75"/>
      <c r="I74" s="331"/>
      <c r="J74" s="75"/>
      <c r="K74" s="75"/>
      <c r="L74" s="75"/>
      <c r="M74" s="75"/>
      <c r="N74" s="75"/>
      <c r="O74" s="75"/>
      <c r="P74" s="75"/>
      <c r="Q74" s="75"/>
      <c r="R74" s="75"/>
      <c r="S74" s="65"/>
    </row>
    <row r="75" customHeight="1" spans="1:19">
      <c r="A75" s="75"/>
      <c r="B75" s="75"/>
      <c r="C75" s="75"/>
      <c r="D75" s="75"/>
      <c r="E75" s="75"/>
      <c r="F75" s="75"/>
      <c r="G75" s="75"/>
      <c r="H75" s="75"/>
      <c r="I75" s="331"/>
      <c r="J75" s="75"/>
      <c r="K75" s="75"/>
      <c r="L75" s="75"/>
      <c r="M75" s="75"/>
      <c r="N75" s="75"/>
      <c r="O75" s="75"/>
      <c r="P75" s="75"/>
      <c r="Q75" s="75"/>
      <c r="R75" s="75"/>
      <c r="S75" s="65"/>
    </row>
    <row r="76" customHeight="1" spans="1:19">
      <c r="A76" s="75"/>
      <c r="B76" s="75"/>
      <c r="C76" s="75"/>
      <c r="D76" s="75"/>
      <c r="E76" s="75"/>
      <c r="F76" s="75"/>
      <c r="G76" s="75"/>
      <c r="H76" s="75"/>
      <c r="I76" s="331"/>
      <c r="J76" s="75"/>
      <c r="K76" s="75"/>
      <c r="L76" s="75"/>
      <c r="M76" s="75"/>
      <c r="N76" s="75"/>
      <c r="O76" s="75"/>
      <c r="P76" s="75"/>
      <c r="Q76" s="75"/>
      <c r="R76" s="75"/>
      <c r="S76" s="65"/>
    </row>
    <row r="77" customHeight="1" spans="1:19">
      <c r="A77" s="75"/>
      <c r="B77" s="75"/>
      <c r="C77" s="75"/>
      <c r="D77" s="75"/>
      <c r="E77" s="75"/>
      <c r="F77" s="75"/>
      <c r="G77" s="75"/>
      <c r="H77" s="75"/>
      <c r="I77" s="331"/>
      <c r="J77" s="75"/>
      <c r="K77" s="75"/>
      <c r="L77" s="75"/>
      <c r="M77" s="75"/>
      <c r="N77" s="75"/>
      <c r="O77" s="75"/>
      <c r="P77" s="75"/>
      <c r="Q77" s="75"/>
      <c r="R77" s="75"/>
      <c r="S77" s="65"/>
    </row>
    <row r="78" customHeight="1" spans="1:19">
      <c r="A78" s="75"/>
      <c r="B78" s="75"/>
      <c r="C78" s="75"/>
      <c r="D78" s="75"/>
      <c r="E78" s="75"/>
      <c r="F78" s="75"/>
      <c r="G78" s="75"/>
      <c r="H78" s="75"/>
      <c r="I78" s="331"/>
      <c r="J78" s="75"/>
      <c r="K78" s="75"/>
      <c r="L78" s="75"/>
      <c r="M78" s="75"/>
      <c r="N78" s="75"/>
      <c r="O78" s="75"/>
      <c r="P78" s="75"/>
      <c r="Q78" s="75"/>
      <c r="R78" s="75"/>
      <c r="S78" s="65"/>
    </row>
    <row r="79" customHeight="1" spans="1:19">
      <c r="A79" s="76"/>
      <c r="B79" s="76"/>
      <c r="C79" s="76"/>
      <c r="D79" s="76"/>
      <c r="E79" s="76"/>
      <c r="F79" s="76"/>
      <c r="G79" s="76"/>
      <c r="H79" s="76"/>
      <c r="I79" s="332"/>
      <c r="J79" s="76"/>
      <c r="K79" s="76"/>
      <c r="L79" s="76"/>
      <c r="M79" s="76"/>
      <c r="N79" s="76"/>
      <c r="O79" s="76"/>
      <c r="P79" s="76"/>
      <c r="Q79" s="76"/>
      <c r="R79" s="76"/>
    </row>
    <row r="80" customHeight="1" spans="1:19">
      <c r="A80" s="76"/>
      <c r="B80" s="76"/>
      <c r="C80" s="76"/>
      <c r="D80" s="76"/>
      <c r="E80" s="76"/>
      <c r="F80" s="76"/>
      <c r="G80" s="76"/>
      <c r="H80" s="76"/>
      <c r="I80" s="332"/>
      <c r="J80" s="76"/>
      <c r="K80" s="76"/>
      <c r="L80" s="76"/>
      <c r="M80" s="76"/>
      <c r="N80" s="76"/>
      <c r="O80" s="76"/>
      <c r="P80" s="76"/>
      <c r="Q80" s="76"/>
      <c r="R80" s="76"/>
    </row>
    <row r="81" customHeight="1" spans="1:18">
      <c r="A81" s="76"/>
      <c r="B81" s="76"/>
      <c r="C81" s="76"/>
      <c r="D81" s="76"/>
      <c r="E81" s="76"/>
      <c r="F81" s="76"/>
      <c r="G81" s="76"/>
      <c r="H81" s="76"/>
      <c r="I81" s="332"/>
      <c r="J81" s="76"/>
      <c r="K81" s="76"/>
      <c r="L81" s="76"/>
      <c r="M81" s="76"/>
      <c r="N81" s="76"/>
      <c r="O81" s="76"/>
      <c r="P81" s="76"/>
      <c r="Q81" s="76"/>
      <c r="R81" s="76"/>
    </row>
    <row r="82" customHeight="1" spans="1:18">
      <c r="A82" s="76"/>
      <c r="B82" s="76"/>
      <c r="C82" s="76"/>
      <c r="D82" s="76"/>
      <c r="E82" s="76"/>
      <c r="F82" s="76"/>
      <c r="G82" s="76"/>
      <c r="H82" s="76"/>
      <c r="I82" s="332"/>
      <c r="J82" s="76"/>
      <c r="K82" s="76"/>
      <c r="L82" s="76"/>
      <c r="M82" s="76"/>
      <c r="N82" s="76"/>
      <c r="O82" s="76"/>
      <c r="P82" s="76"/>
      <c r="Q82" s="76"/>
      <c r="R82" s="76"/>
    </row>
    <row r="83" customHeight="1" spans="1:18">
      <c r="A83" s="76"/>
      <c r="B83" s="76"/>
      <c r="C83" s="76"/>
      <c r="D83" s="76"/>
      <c r="E83" s="76"/>
      <c r="F83" s="76"/>
      <c r="G83" s="76"/>
      <c r="H83" s="76"/>
      <c r="I83" s="332"/>
      <c r="J83" s="76"/>
      <c r="K83" s="76"/>
      <c r="L83" s="76"/>
      <c r="M83" s="76"/>
      <c r="N83" s="76"/>
      <c r="O83" s="76"/>
      <c r="P83" s="76"/>
      <c r="Q83" s="76"/>
      <c r="R83" s="76"/>
    </row>
    <row r="84" customHeight="1" spans="1:18">
      <c r="A84" s="76"/>
      <c r="B84" s="76"/>
      <c r="C84" s="76"/>
      <c r="D84" s="76"/>
      <c r="E84" s="76"/>
      <c r="F84" s="76"/>
      <c r="G84" s="76"/>
      <c r="H84" s="76"/>
      <c r="I84" s="332"/>
      <c r="J84" s="76"/>
      <c r="K84" s="76"/>
      <c r="L84" s="76"/>
      <c r="M84" s="76"/>
      <c r="N84" s="76"/>
      <c r="O84" s="76"/>
      <c r="P84" s="76"/>
      <c r="Q84" s="76"/>
      <c r="R84" s="76"/>
    </row>
    <row r="85" customHeight="1" spans="1:18">
      <c r="A85" s="76"/>
      <c r="B85" s="76"/>
      <c r="C85" s="76"/>
      <c r="D85" s="76"/>
      <c r="E85" s="76"/>
      <c r="F85" s="76"/>
      <c r="G85" s="76"/>
      <c r="H85" s="76"/>
      <c r="I85" s="332"/>
      <c r="J85" s="76"/>
      <c r="K85" s="76"/>
      <c r="L85" s="76"/>
      <c r="M85" s="76"/>
      <c r="N85" s="76"/>
      <c r="O85" s="76"/>
      <c r="P85" s="76"/>
      <c r="Q85" s="76"/>
      <c r="R85" s="76"/>
    </row>
    <row r="86" customHeight="1" spans="1:18">
      <c r="A86" s="76"/>
      <c r="B86" s="76"/>
      <c r="C86" s="76"/>
      <c r="D86" s="76"/>
      <c r="E86" s="76"/>
      <c r="F86" s="76"/>
      <c r="G86" s="76"/>
      <c r="H86" s="76"/>
      <c r="I86" s="332"/>
      <c r="J86" s="76"/>
      <c r="K86" s="76"/>
      <c r="L86" s="76"/>
      <c r="M86" s="76"/>
      <c r="N86" s="76"/>
      <c r="O86" s="76"/>
      <c r="P86" s="76"/>
      <c r="Q86" s="76"/>
      <c r="R86" s="76"/>
    </row>
    <row r="87" customHeight="1" spans="1:18">
      <c r="A87" s="76"/>
      <c r="B87" s="76"/>
      <c r="C87" s="76"/>
      <c r="D87" s="76"/>
      <c r="E87" s="76"/>
      <c r="F87" s="76"/>
      <c r="G87" s="76"/>
      <c r="H87" s="76"/>
      <c r="I87" s="332"/>
      <c r="J87" s="76"/>
      <c r="K87" s="76"/>
      <c r="L87" s="76"/>
      <c r="M87" s="76"/>
      <c r="N87" s="76"/>
      <c r="O87" s="76"/>
      <c r="P87" s="76"/>
      <c r="Q87" s="76"/>
      <c r="R87" s="76"/>
    </row>
    <row r="88" customHeight="1" spans="1:18">
      <c r="A88" s="76"/>
      <c r="B88" s="76"/>
      <c r="C88" s="76"/>
      <c r="D88" s="76"/>
      <c r="E88" s="76"/>
      <c r="F88" s="76"/>
      <c r="G88" s="76"/>
      <c r="H88" s="76"/>
      <c r="I88" s="332"/>
      <c r="J88" s="76"/>
      <c r="K88" s="76"/>
      <c r="L88" s="76"/>
      <c r="M88" s="76"/>
      <c r="N88" s="76"/>
      <c r="O88" s="76"/>
      <c r="P88" s="76"/>
      <c r="Q88" s="76"/>
      <c r="R88" s="76"/>
    </row>
  </sheetData>
  <mergeCells count="6">
    <mergeCell ref="A1:M1"/>
    <mergeCell ref="A2:M2"/>
    <mergeCell ref="A25:B25"/>
    <mergeCell ref="A26:B26"/>
    <mergeCell ref="A27:B27"/>
    <mergeCell ref="A28:B28"/>
  </mergeCells>
  <printOptions horizontalCentered="1"/>
  <pageMargins left="0.590551181102362" right="0.590551181102362" top="0.866141732283464" bottom="0.866141732283464" header="0.47244094488189" footer="0.590551181102362"/>
  <pageSetup paperSize="9" scale="80" fitToHeight="0" orientation="landscape" blackAndWhite="1"/>
  <headerFooter scaleWithDoc="0">
    <oddFooter>&amp;L&amp;"宋体,常规"&amp;11被评估单位填表人：
填表日期：2015年  月&amp;R&amp;"宋体,常规"&amp;11评估人员：</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S88"/>
  <sheetViews>
    <sheetView view="pageBreakPreview" zoomScaleNormal="100" workbookViewId="0">
      <selection activeCell="F4" sqref="F4:G4"/>
    </sheetView>
  </sheetViews>
  <sheetFormatPr defaultColWidth="9" defaultRowHeight="15.75" customHeight="1"/>
  <cols>
    <col min="1" max="1" width="5.16666666666667" style="48" customWidth="1"/>
    <col min="2" max="2" width="23.1666666666667" style="48" customWidth="1"/>
    <col min="3" max="3" width="12.6666666666667" style="48" customWidth="1"/>
    <col min="4" max="4" width="12.5" style="48" customWidth="1"/>
    <col min="5" max="5" width="11" style="48" customWidth="1"/>
    <col min="6" max="8" width="11" style="48" customWidth="1" outlineLevel="1"/>
    <col min="9" max="9" width="14.3333333333333" style="328" customWidth="1"/>
    <col min="10" max="10" width="12.8333333333333" style="48" customWidth="1"/>
    <col min="11" max="11" width="10.8333333333333" style="48" customWidth="1"/>
    <col min="12" max="12" width="9" style="48" customWidth="1"/>
    <col min="13" max="13" width="12" style="48" customWidth="1"/>
    <col min="14" max="16384" width="9" style="48"/>
  </cols>
  <sheetData>
    <row r="1" s="46" customFormat="1" ht="30" customHeight="1" spans="1:19">
      <c r="A1" s="49" t="s">
        <v>321</v>
      </c>
      <c r="B1" s="49"/>
      <c r="C1" s="49"/>
      <c r="D1" s="49"/>
      <c r="E1" s="49"/>
      <c r="F1" s="49"/>
      <c r="G1" s="49"/>
      <c r="H1" s="49"/>
      <c r="I1" s="49"/>
      <c r="J1" s="49"/>
      <c r="K1" s="49"/>
      <c r="L1" s="49"/>
      <c r="M1" s="49"/>
    </row>
    <row r="2" ht="14.25" customHeight="1" spans="1:19">
      <c r="A2" s="50" t="str">
        <f>公用信息!E7</f>
        <v>评估基准日：2025年10月31日</v>
      </c>
      <c r="B2" s="50"/>
      <c r="C2" s="50"/>
      <c r="D2" s="50"/>
      <c r="E2" s="50"/>
      <c r="F2" s="50"/>
      <c r="G2" s="50"/>
      <c r="H2" s="50"/>
      <c r="I2" s="51"/>
      <c r="J2" s="51"/>
      <c r="K2" s="51"/>
      <c r="L2" s="51"/>
      <c r="M2" s="51"/>
      <c r="N2" s="52"/>
      <c r="O2" s="52"/>
      <c r="P2" s="52"/>
      <c r="Q2" s="52"/>
      <c r="R2" s="52"/>
    </row>
    <row r="3" ht="14.25" customHeight="1" spans="1:19">
      <c r="A3" s="50"/>
      <c r="B3" s="50"/>
      <c r="C3" s="50"/>
      <c r="D3" s="50"/>
      <c r="E3" s="50"/>
      <c r="F3" s="50"/>
      <c r="G3" s="50"/>
      <c r="H3" s="50"/>
      <c r="I3" s="51"/>
      <c r="J3" s="51"/>
      <c r="K3" s="51"/>
      <c r="L3" s="51"/>
      <c r="M3" s="53" t="s">
        <v>322</v>
      </c>
      <c r="N3" s="52"/>
      <c r="O3" s="52"/>
      <c r="P3" s="52"/>
      <c r="Q3" s="52"/>
      <c r="R3" s="52"/>
    </row>
    <row r="4" customHeight="1" spans="1:19">
      <c r="A4" s="90" t="str">
        <f>公用信息!E6</f>
        <v>被评估单位：杭州建德杭氧气体有限公司</v>
      </c>
      <c r="B4" s="52"/>
      <c r="C4" s="52"/>
      <c r="D4" s="52"/>
      <c r="E4" s="52"/>
      <c r="F4" s="52"/>
      <c r="G4" s="52"/>
      <c r="H4" s="52"/>
      <c r="I4" s="329"/>
      <c r="J4" s="52"/>
      <c r="K4" s="52"/>
      <c r="L4" s="52"/>
      <c r="M4" s="55" t="e">
        <f>#REF!</f>
        <v>#REF!</v>
      </c>
      <c r="N4" s="52"/>
      <c r="O4" s="52"/>
      <c r="P4" s="52"/>
      <c r="Q4" s="52"/>
      <c r="R4" s="52"/>
    </row>
    <row r="5" s="47" customFormat="1" ht="36.75" customHeight="1" spans="1:19">
      <c r="A5" s="56" t="s">
        <v>175</v>
      </c>
      <c r="B5" s="56" t="s">
        <v>314</v>
      </c>
      <c r="C5" s="56" t="s">
        <v>315</v>
      </c>
      <c r="D5" s="56" t="s">
        <v>316</v>
      </c>
      <c r="E5" s="56" t="s">
        <v>317</v>
      </c>
      <c r="F5" s="110" t="s">
        <v>258</v>
      </c>
      <c r="G5" s="110" t="s">
        <v>259</v>
      </c>
      <c r="H5" s="110" t="s">
        <v>260</v>
      </c>
      <c r="I5" s="57" t="s">
        <v>111</v>
      </c>
      <c r="J5" s="56" t="s">
        <v>112</v>
      </c>
      <c r="K5" s="56" t="s">
        <v>113</v>
      </c>
      <c r="L5" s="56" t="s">
        <v>114</v>
      </c>
      <c r="M5" s="56" t="s">
        <v>247</v>
      </c>
      <c r="N5" s="58"/>
      <c r="O5" s="58"/>
      <c r="P5" s="58"/>
      <c r="Q5" s="58"/>
      <c r="R5" s="58"/>
      <c r="S5" s="59"/>
    </row>
    <row r="6" ht="16.5" customHeight="1" spans="1:19">
      <c r="A6" s="56"/>
      <c r="B6" s="60"/>
      <c r="C6" s="56"/>
      <c r="D6" s="91"/>
      <c r="E6" s="56" t="str">
        <f>IF(D6="","",IF(YEAR(D6)=YEAR(公用信息!$B$7),"1年以内",IF(YEAR(D6)=YEAR(公用信息!$B$7)-1,IF(MONTH(D6)&gt;MONTH(公用信息!$B$7),"1年以内","1～2年"),IF(YEAR(D6)=YEAR(公用信息!$B$7)-2,IF(MONTH(D6)&gt;MONTH(公用信息!$B$7),"1～2年","2～3年"),IF(YEAR(D6)=YEAR(公用信息!$B$7)-3,IF(MONTH(D6)&gt;MONTH(公用信息!$B$7),"2～3年","3年以上"),"3年以上")))))</f>
        <v/>
      </c>
      <c r="F6" s="99"/>
      <c r="G6" s="117"/>
      <c r="H6" s="377"/>
      <c r="I6" s="117"/>
      <c r="J6" s="62"/>
      <c r="K6" s="62">
        <f>J6-I6</f>
        <v>0</v>
      </c>
      <c r="L6" s="62" t="str">
        <f>IF(I6=0,"",K6/I6*100)</f>
        <v/>
      </c>
      <c r="M6" s="63"/>
      <c r="N6" s="64"/>
      <c r="O6" s="64"/>
      <c r="P6" s="64"/>
      <c r="Q6" s="64"/>
      <c r="R6" s="64"/>
      <c r="S6" s="65"/>
    </row>
    <row r="7" ht="16.5" customHeight="1" spans="1:19">
      <c r="A7" s="56"/>
      <c r="B7" s="60"/>
      <c r="C7" s="56"/>
      <c r="D7" s="91"/>
      <c r="E7" s="56" t="str">
        <f>IF(D7="","",IF(YEAR(D7)=YEAR(公用信息!$B$7),"1年以内",IF(YEAR(D7)=YEAR(公用信息!$B$7)-1,IF(MONTH(D7)&gt;MONTH(公用信息!$B$7),"1年以内","1～2年"),IF(YEAR(D7)=YEAR(公用信息!$B$7)-2,IF(MONTH(D7)&gt;MONTH(公用信息!$B$7),"1～2年","2～3年"),IF(YEAR(D7)=YEAR(公用信息!$B$7)-3,IF(MONTH(D7)&gt;MONTH(公用信息!$B$7),"2～3年","3年以上"),"3年以上")))))</f>
        <v/>
      </c>
      <c r="F7" s="56"/>
      <c r="G7" s="117"/>
      <c r="H7" s="377"/>
      <c r="I7" s="117"/>
      <c r="J7" s="62"/>
      <c r="K7" s="62">
        <f t="shared" ref="K7:K28" si="0">J7-I7</f>
        <v>0</v>
      </c>
      <c r="L7" s="62" t="str">
        <f t="shared" ref="L7:L28" si="1">IF(I7=0,"",K7/I7*100)</f>
        <v/>
      </c>
      <c r="M7" s="63"/>
      <c r="N7" s="64"/>
      <c r="O7" s="64"/>
      <c r="P7" s="64"/>
      <c r="Q7" s="64"/>
      <c r="R7" s="64"/>
      <c r="S7" s="65"/>
    </row>
    <row r="8" ht="16.5" customHeight="1" spans="1:19">
      <c r="A8" s="56"/>
      <c r="B8" s="60"/>
      <c r="C8" s="56"/>
      <c r="D8" s="91"/>
      <c r="E8" s="56" t="str">
        <f>IF(D8="","",IF(YEAR(D8)=YEAR(公用信息!$B$7),"1年以内",IF(YEAR(D8)=YEAR(公用信息!$B$7)-1,IF(MONTH(D8)&gt;MONTH(公用信息!$B$7),"1年以内","1～2年"),IF(YEAR(D8)=YEAR(公用信息!$B$7)-2,IF(MONTH(D8)&gt;MONTH(公用信息!$B$7),"1～2年","2～3年"),IF(YEAR(D8)=YEAR(公用信息!$B$7)-3,IF(MONTH(D8)&gt;MONTH(公用信息!$B$7),"2～3年","3年以上"),"3年以上")))))</f>
        <v/>
      </c>
      <c r="F8" s="56"/>
      <c r="G8" s="117"/>
      <c r="H8" s="377"/>
      <c r="I8" s="117"/>
      <c r="J8" s="62"/>
      <c r="K8" s="62">
        <f t="shared" si="0"/>
        <v>0</v>
      </c>
      <c r="L8" s="62" t="str">
        <f t="shared" si="1"/>
        <v/>
      </c>
      <c r="M8" s="63"/>
      <c r="N8" s="64"/>
      <c r="O8" s="64"/>
      <c r="P8" s="64"/>
      <c r="Q8" s="64"/>
      <c r="R8" s="64"/>
      <c r="S8" s="65"/>
    </row>
    <row r="9" ht="16.5" customHeight="1" spans="1:19">
      <c r="A9" s="56"/>
      <c r="B9" s="60"/>
      <c r="C9" s="56"/>
      <c r="D9" s="91"/>
      <c r="E9" s="56" t="str">
        <f>IF(D9="","",IF(YEAR(D9)=YEAR(公用信息!$B$7),"1年以内",IF(YEAR(D9)=YEAR(公用信息!$B$7)-1,IF(MONTH(D9)&gt;MONTH(公用信息!$B$7),"1年以内","1～2年"),IF(YEAR(D9)=YEAR(公用信息!$B$7)-2,IF(MONTH(D9)&gt;MONTH(公用信息!$B$7),"1～2年","2～3年"),IF(YEAR(D9)=YEAR(公用信息!$B$7)-3,IF(MONTH(D9)&gt;MONTH(公用信息!$B$7),"2～3年","3年以上"),"3年以上")))))</f>
        <v/>
      </c>
      <c r="F9" s="56"/>
      <c r="G9" s="117"/>
      <c r="H9" s="377"/>
      <c r="I9" s="117"/>
      <c r="J9" s="62"/>
      <c r="K9" s="62">
        <f t="shared" si="0"/>
        <v>0</v>
      </c>
      <c r="L9" s="62" t="str">
        <f t="shared" si="1"/>
        <v/>
      </c>
      <c r="M9" s="63"/>
      <c r="N9" s="64"/>
      <c r="O9" s="64"/>
      <c r="P9" s="64"/>
      <c r="Q9" s="64"/>
      <c r="R9" s="64"/>
      <c r="S9" s="65"/>
    </row>
    <row r="10" ht="16.5" customHeight="1" spans="1:19">
      <c r="A10" s="56"/>
      <c r="B10" s="60"/>
      <c r="C10" s="56"/>
      <c r="D10" s="91"/>
      <c r="E10" s="56" t="str">
        <f>IF(D10="","",IF(YEAR(D10)=YEAR(公用信息!$B$7),"1年以内",IF(YEAR(D10)=YEAR(公用信息!$B$7)-1,IF(MONTH(D10)&gt;MONTH(公用信息!$B$7),"1年以内","1～2年"),IF(YEAR(D10)=YEAR(公用信息!$B$7)-2,IF(MONTH(D10)&gt;MONTH(公用信息!$B$7),"1～2年","2～3年"),IF(YEAR(D10)=YEAR(公用信息!$B$7)-3,IF(MONTH(D10)&gt;MONTH(公用信息!$B$7),"2～3年","3年以上"),"3年以上")))))</f>
        <v/>
      </c>
      <c r="F10" s="56"/>
      <c r="G10" s="117"/>
      <c r="H10" s="377"/>
      <c r="I10" s="117"/>
      <c r="J10" s="62"/>
      <c r="K10" s="62">
        <f t="shared" si="0"/>
        <v>0</v>
      </c>
      <c r="L10" s="62" t="str">
        <f t="shared" si="1"/>
        <v/>
      </c>
      <c r="M10" s="63"/>
      <c r="N10" s="64"/>
      <c r="O10" s="64"/>
      <c r="P10" s="64"/>
      <c r="Q10" s="64"/>
      <c r="R10" s="64"/>
      <c r="S10" s="65"/>
    </row>
    <row r="11" ht="16.5" customHeight="1" spans="1:19">
      <c r="A11" s="56"/>
      <c r="B11" s="60"/>
      <c r="C11" s="56"/>
      <c r="D11" s="91"/>
      <c r="E11" s="56" t="str">
        <f>IF(D11="","",IF(YEAR(D11)=YEAR(公用信息!$B$7),"1年以内",IF(YEAR(D11)=YEAR(公用信息!$B$7)-1,IF(MONTH(D11)&gt;=MONTH(公用信息!$B$7),"1年以内","1～2年"),IF(YEAR(D11)=YEAR(公用信息!$B$7)-2,IF(MONTH(D11)&gt;=MONTH(公用信息!$B$7),"1～2年","2～3年"),IF(YEAR(D11)=YEAR(公用信息!$B$7)-3,IF(MONTH(D11)&gt;=MONTH(公用信息!$B$7),"2～3年","3年以上"),"3年以上")))))</f>
        <v/>
      </c>
      <c r="F11" s="56"/>
      <c r="G11" s="117"/>
      <c r="H11" s="377"/>
      <c r="I11" s="117"/>
      <c r="J11" s="62"/>
      <c r="K11" s="62">
        <f t="shared" si="0"/>
        <v>0</v>
      </c>
      <c r="L11" s="62" t="str">
        <f t="shared" si="1"/>
        <v/>
      </c>
      <c r="M11" s="63"/>
      <c r="N11" s="64"/>
      <c r="O11" s="64"/>
      <c r="P11" s="64"/>
      <c r="Q11" s="64"/>
      <c r="R11" s="64"/>
      <c r="S11" s="65"/>
    </row>
    <row r="12" ht="16.5" customHeight="1" spans="1:19">
      <c r="A12" s="56"/>
      <c r="B12" s="60"/>
      <c r="C12" s="56"/>
      <c r="D12" s="91"/>
      <c r="E12" s="56" t="str">
        <f>IF(D12="","",IF(YEAR(D12)=YEAR(公用信息!$B$7),"1年以内",IF(YEAR(D12)=YEAR(公用信息!$B$7)-1,IF(MONTH(D12)&gt;=MONTH(公用信息!$B$7),"1年以内","1～2年"),IF(YEAR(D12)=YEAR(公用信息!$B$7)-2,IF(MONTH(D12)&gt;=MONTH(公用信息!$B$7),"1～2年","2～3年"),IF(YEAR(D12)=YEAR(公用信息!$B$7)-3,IF(MONTH(D12)&gt;=MONTH(公用信息!$B$7),"2～3年","3年以上"),"3年以上")))))</f>
        <v/>
      </c>
      <c r="F12" s="56"/>
      <c r="G12" s="117"/>
      <c r="H12" s="377"/>
      <c r="I12" s="117"/>
      <c r="J12" s="62"/>
      <c r="K12" s="62">
        <f t="shared" si="0"/>
        <v>0</v>
      </c>
      <c r="L12" s="62" t="str">
        <f t="shared" si="1"/>
        <v/>
      </c>
      <c r="M12" s="63"/>
      <c r="N12" s="64"/>
      <c r="O12" s="64"/>
      <c r="P12" s="64"/>
      <c r="Q12" s="64"/>
      <c r="R12" s="64"/>
      <c r="S12" s="65"/>
    </row>
    <row r="13" ht="16.5" customHeight="1" spans="1:19">
      <c r="A13" s="56"/>
      <c r="B13" s="60"/>
      <c r="C13" s="56"/>
      <c r="D13" s="91"/>
      <c r="E13" s="56" t="str">
        <f>IF(D13="","",IF(YEAR(D13)=YEAR(公用信息!$B$7),"1年以内",IF(YEAR(D13)=YEAR(公用信息!$B$7)-1,IF(MONTH(D13)&gt;=MONTH(公用信息!$B$7),"1年以内","1～2年"),IF(YEAR(D13)=YEAR(公用信息!$B$7)-2,IF(MONTH(D13)&gt;=MONTH(公用信息!$B$7),"1～2年","2～3年"),IF(YEAR(D13)=YEAR(公用信息!$B$7)-3,IF(MONTH(D13)&gt;=MONTH(公用信息!$B$7),"2～3年","3年以上"),"3年以上")))))</f>
        <v/>
      </c>
      <c r="F13" s="56"/>
      <c r="G13" s="117"/>
      <c r="H13" s="377"/>
      <c r="I13" s="117"/>
      <c r="J13" s="62"/>
      <c r="K13" s="62">
        <f t="shared" si="0"/>
        <v>0</v>
      </c>
      <c r="L13" s="62" t="str">
        <f t="shared" si="1"/>
        <v/>
      </c>
      <c r="M13" s="63"/>
      <c r="N13" s="64"/>
      <c r="O13" s="64"/>
      <c r="P13" s="64"/>
      <c r="Q13" s="64"/>
      <c r="R13" s="64"/>
      <c r="S13" s="65"/>
    </row>
    <row r="14" ht="16.5" customHeight="1" spans="1:19">
      <c r="A14" s="56"/>
      <c r="B14" s="60"/>
      <c r="C14" s="56"/>
      <c r="D14" s="91"/>
      <c r="E14" s="56" t="str">
        <f>IF(D14="","",IF(YEAR(D14)=YEAR(公用信息!$B$7),"1年以内",IF(YEAR(D14)=YEAR(公用信息!$B$7)-1,IF(MONTH(D14)&gt;=MONTH(公用信息!$B$7),"1年以内","1～2年"),IF(YEAR(D14)=YEAR(公用信息!$B$7)-2,IF(MONTH(D14)&gt;=MONTH(公用信息!$B$7),"1～2年","2～3年"),IF(YEAR(D14)=YEAR(公用信息!$B$7)-3,IF(MONTH(D14)&gt;=MONTH(公用信息!$B$7),"2～3年","3年以上"),"3年以上")))))</f>
        <v/>
      </c>
      <c r="F14" s="56"/>
      <c r="G14" s="117"/>
      <c r="H14" s="377"/>
      <c r="I14" s="117"/>
      <c r="J14" s="62"/>
      <c r="K14" s="62">
        <f t="shared" si="0"/>
        <v>0</v>
      </c>
      <c r="L14" s="62" t="str">
        <f t="shared" si="1"/>
        <v/>
      </c>
      <c r="M14" s="63"/>
      <c r="N14" s="64"/>
      <c r="O14" s="64"/>
      <c r="P14" s="64"/>
      <c r="Q14" s="64"/>
      <c r="R14" s="64"/>
      <c r="S14" s="65"/>
    </row>
    <row r="15" ht="16.5" customHeight="1" spans="1:19">
      <c r="A15" s="56"/>
      <c r="B15" s="60"/>
      <c r="C15" s="56"/>
      <c r="D15" s="91"/>
      <c r="E15" s="56" t="str">
        <f>IF(D15="","",IF(YEAR(D15)=YEAR(公用信息!$B$7),"1年以内",IF(YEAR(D15)=YEAR(公用信息!$B$7)-1,IF(MONTH(D15)&gt;=MONTH(公用信息!$B$7),"1年以内","1～2年"),IF(YEAR(D15)=YEAR(公用信息!$B$7)-2,IF(MONTH(D15)&gt;=MONTH(公用信息!$B$7),"1～2年","2～3年"),IF(YEAR(D15)=YEAR(公用信息!$B$7)-3,IF(MONTH(D15)&gt;=MONTH(公用信息!$B$7),"2～3年","3年以上"),"3年以上")))))</f>
        <v/>
      </c>
      <c r="F15" s="56"/>
      <c r="G15" s="117"/>
      <c r="H15" s="377"/>
      <c r="I15" s="117"/>
      <c r="J15" s="62"/>
      <c r="K15" s="62">
        <f t="shared" si="0"/>
        <v>0</v>
      </c>
      <c r="L15" s="62" t="str">
        <f t="shared" si="1"/>
        <v/>
      </c>
      <c r="M15" s="63"/>
      <c r="N15" s="64"/>
      <c r="O15" s="64"/>
      <c r="P15" s="64"/>
      <c r="Q15" s="64"/>
      <c r="R15" s="64"/>
      <c r="S15" s="65"/>
    </row>
    <row r="16" ht="16.5" customHeight="1" spans="1:19">
      <c r="A16" s="56"/>
      <c r="B16" s="60"/>
      <c r="C16" s="56"/>
      <c r="D16" s="91"/>
      <c r="E16" s="56" t="str">
        <f>IF(D16="","",IF(YEAR(D16)=YEAR(公用信息!$B$7),"1年以内",IF(YEAR(D16)=YEAR(公用信息!$B$7)-1,IF(MONTH(D16)&gt;=MONTH(公用信息!$B$7),"1年以内","1～2年"),IF(YEAR(D16)=YEAR(公用信息!$B$7)-2,IF(MONTH(D16)&gt;=MONTH(公用信息!$B$7),"1～2年","2～3年"),IF(YEAR(D16)=YEAR(公用信息!$B$7)-3,IF(MONTH(D16)&gt;=MONTH(公用信息!$B$7),"2～3年","3年以上"),"3年以上")))))</f>
        <v/>
      </c>
      <c r="F16" s="56"/>
      <c r="G16" s="117"/>
      <c r="H16" s="377"/>
      <c r="I16" s="117"/>
      <c r="J16" s="62"/>
      <c r="K16" s="62">
        <f t="shared" si="0"/>
        <v>0</v>
      </c>
      <c r="L16" s="62" t="str">
        <f t="shared" si="1"/>
        <v/>
      </c>
      <c r="M16" s="63"/>
      <c r="N16" s="64"/>
      <c r="O16" s="64"/>
      <c r="P16" s="64"/>
      <c r="Q16" s="64"/>
      <c r="R16" s="64"/>
      <c r="S16" s="65"/>
    </row>
    <row r="17" ht="16.5" customHeight="1" spans="1:19">
      <c r="A17" s="56"/>
      <c r="B17" s="60"/>
      <c r="C17" s="56"/>
      <c r="D17" s="91"/>
      <c r="E17" s="56" t="str">
        <f>IF(D17="","",IF(YEAR(D17)=YEAR(公用信息!$B$7),"1年以内",IF(YEAR(D17)=YEAR(公用信息!$B$7)-1,IF(MONTH(D17)&gt;=MONTH(公用信息!$B$7),"1年以内","1～2年"),IF(YEAR(D17)=YEAR(公用信息!$B$7)-2,IF(MONTH(D17)&gt;=MONTH(公用信息!$B$7),"1～2年","2～3年"),IF(YEAR(D17)=YEAR(公用信息!$B$7)-3,IF(MONTH(D17)&gt;=MONTH(公用信息!$B$7),"2～3年","3年以上"),"3年以上")))))</f>
        <v/>
      </c>
      <c r="F17" s="56"/>
      <c r="G17" s="117"/>
      <c r="H17" s="377"/>
      <c r="I17" s="117"/>
      <c r="J17" s="62"/>
      <c r="K17" s="62">
        <f t="shared" si="0"/>
        <v>0</v>
      </c>
      <c r="L17" s="62" t="str">
        <f t="shared" si="1"/>
        <v/>
      </c>
      <c r="M17" s="63"/>
      <c r="N17" s="64"/>
      <c r="O17" s="64"/>
      <c r="P17" s="64"/>
      <c r="Q17" s="64"/>
      <c r="R17" s="64"/>
      <c r="S17" s="65"/>
    </row>
    <row r="18" ht="16.5" customHeight="1" spans="1:19">
      <c r="A18" s="56"/>
      <c r="B18" s="60"/>
      <c r="C18" s="56"/>
      <c r="D18" s="91"/>
      <c r="E18" s="56" t="str">
        <f>IF(D18="","",IF(YEAR(D18)=YEAR(公用信息!$B$7),"1年以内",IF(YEAR(D18)=YEAR(公用信息!$B$7)-1,IF(MONTH(D18)&gt;=MONTH(公用信息!$B$7),"1年以内","1～2年"),IF(YEAR(D18)=YEAR(公用信息!$B$7)-2,IF(MONTH(D18)&gt;=MONTH(公用信息!$B$7),"1～2年","2～3年"),IF(YEAR(D18)=YEAR(公用信息!$B$7)-3,IF(MONTH(D18)&gt;=MONTH(公用信息!$B$7),"2～3年","3年以上"),"3年以上")))))</f>
        <v/>
      </c>
      <c r="F18" s="56"/>
      <c r="G18" s="117"/>
      <c r="H18" s="377"/>
      <c r="I18" s="117"/>
      <c r="J18" s="62"/>
      <c r="K18" s="62">
        <f t="shared" si="0"/>
        <v>0</v>
      </c>
      <c r="L18" s="62" t="str">
        <f t="shared" si="1"/>
        <v/>
      </c>
      <c r="M18" s="63"/>
      <c r="N18" s="64"/>
      <c r="O18" s="64"/>
      <c r="P18" s="64"/>
      <c r="Q18" s="64"/>
      <c r="R18" s="64"/>
      <c r="S18" s="65"/>
    </row>
    <row r="19" ht="16.5" customHeight="1" spans="1:19">
      <c r="A19" s="56"/>
      <c r="B19" s="60"/>
      <c r="C19" s="56"/>
      <c r="D19" s="91"/>
      <c r="E19" s="56" t="str">
        <f>IF(D19="","",IF(YEAR(D19)=YEAR(公用信息!$B$7),"1年以内",IF(YEAR(D19)=YEAR(公用信息!$B$7)-1,IF(MONTH(D19)&gt;=MONTH(公用信息!$B$7),"1年以内","1～2年"),IF(YEAR(D19)=YEAR(公用信息!$B$7)-2,IF(MONTH(D19)&gt;=MONTH(公用信息!$B$7),"1～2年","2～3年"),IF(YEAR(D19)=YEAR(公用信息!$B$7)-3,IF(MONTH(D19)&gt;=MONTH(公用信息!$B$7),"2～3年","3年以上"),"3年以上")))))</f>
        <v/>
      </c>
      <c r="F19" s="56"/>
      <c r="G19" s="117"/>
      <c r="H19" s="377"/>
      <c r="I19" s="117"/>
      <c r="J19" s="62"/>
      <c r="K19" s="62">
        <f t="shared" si="0"/>
        <v>0</v>
      </c>
      <c r="L19" s="62" t="str">
        <f t="shared" si="1"/>
        <v/>
      </c>
      <c r="M19" s="63"/>
      <c r="N19" s="64"/>
      <c r="O19" s="64"/>
      <c r="P19" s="64"/>
      <c r="Q19" s="64"/>
      <c r="R19" s="64"/>
      <c r="S19" s="65"/>
    </row>
    <row r="20" ht="16.5" customHeight="1" spans="1:19">
      <c r="A20" s="56"/>
      <c r="B20" s="60"/>
      <c r="C20" s="56"/>
      <c r="D20" s="91"/>
      <c r="E20" s="56" t="str">
        <f>IF(D20="","",IF(YEAR(D20)=YEAR(公用信息!$B$7),"1年以内",IF(YEAR(D20)=YEAR(公用信息!$B$7)-1,IF(MONTH(D20)&gt;=MONTH(公用信息!$B$7),"1年以内","1～2年"),IF(YEAR(D20)=YEAR(公用信息!$B$7)-2,IF(MONTH(D20)&gt;=MONTH(公用信息!$B$7),"1～2年","2～3年"),IF(YEAR(D20)=YEAR(公用信息!$B$7)-3,IF(MONTH(D20)&gt;=MONTH(公用信息!$B$7),"2～3年","3年以上"),"3年以上")))))</f>
        <v/>
      </c>
      <c r="F20" s="56"/>
      <c r="G20" s="117"/>
      <c r="H20" s="377"/>
      <c r="I20" s="117"/>
      <c r="J20" s="62"/>
      <c r="K20" s="62">
        <f t="shared" si="0"/>
        <v>0</v>
      </c>
      <c r="L20" s="62" t="str">
        <f t="shared" si="1"/>
        <v/>
      </c>
      <c r="M20" s="63"/>
      <c r="N20" s="64"/>
      <c r="O20" s="64"/>
      <c r="P20" s="64"/>
      <c r="Q20" s="64"/>
      <c r="R20" s="64"/>
      <c r="S20" s="65"/>
    </row>
    <row r="21" ht="16.5" customHeight="1" spans="1:19">
      <c r="A21" s="56"/>
      <c r="B21" s="60"/>
      <c r="C21" s="56"/>
      <c r="D21" s="91"/>
      <c r="E21" s="56" t="str">
        <f>IF(D21="","",IF(YEAR(D21)=YEAR(公用信息!$B$7),"1年以内",IF(YEAR(D21)=YEAR(公用信息!$B$7)-1,IF(MONTH(D21)&gt;=MONTH(公用信息!$B$7),"1年以内","1～2年"),IF(YEAR(D21)=YEAR(公用信息!$B$7)-2,IF(MONTH(D21)&gt;=MONTH(公用信息!$B$7),"1～2年","2～3年"),IF(YEAR(D21)=YEAR(公用信息!$B$7)-3,IF(MONTH(D21)&gt;=MONTH(公用信息!$B$7),"2～3年","3年以上"),"3年以上")))))</f>
        <v/>
      </c>
      <c r="F21" s="56"/>
      <c r="G21" s="117"/>
      <c r="H21" s="377"/>
      <c r="I21" s="117"/>
      <c r="J21" s="62"/>
      <c r="K21" s="62">
        <f t="shared" si="0"/>
        <v>0</v>
      </c>
      <c r="L21" s="62" t="str">
        <f t="shared" si="1"/>
        <v/>
      </c>
      <c r="M21" s="63"/>
      <c r="N21" s="64"/>
      <c r="O21" s="64"/>
      <c r="P21" s="64"/>
      <c r="Q21" s="64"/>
      <c r="R21" s="64"/>
      <c r="S21" s="65"/>
    </row>
    <row r="22" ht="16.5" customHeight="1" spans="1:19">
      <c r="A22" s="56"/>
      <c r="B22" s="60"/>
      <c r="C22" s="56"/>
      <c r="D22" s="91"/>
      <c r="E22" s="56" t="str">
        <f>IF(D22="","",IF(YEAR(D22)=YEAR(公用信息!$B$7),"1年以内",IF(YEAR(D22)=YEAR(公用信息!$B$7)-1,IF(MONTH(D22)&gt;=MONTH(公用信息!$B$7),"1年以内","1～2年"),IF(YEAR(D22)=YEAR(公用信息!$B$7)-2,IF(MONTH(D22)&gt;=MONTH(公用信息!$B$7),"1～2年","2～3年"),IF(YEAR(D22)=YEAR(公用信息!$B$7)-3,IF(MONTH(D22)&gt;=MONTH(公用信息!$B$7),"2～3年","3年以上"),"3年以上")))))</f>
        <v/>
      </c>
      <c r="F22" s="56"/>
      <c r="G22" s="117"/>
      <c r="H22" s="377"/>
      <c r="I22" s="117"/>
      <c r="J22" s="62"/>
      <c r="K22" s="62">
        <f t="shared" si="0"/>
        <v>0</v>
      </c>
      <c r="L22" s="62" t="str">
        <f t="shared" si="1"/>
        <v/>
      </c>
      <c r="M22" s="63"/>
      <c r="N22" s="64"/>
      <c r="O22" s="64"/>
      <c r="P22" s="64"/>
      <c r="Q22" s="64"/>
      <c r="R22" s="64"/>
      <c r="S22" s="65"/>
    </row>
    <row r="23" ht="16.5" customHeight="1" spans="1:19">
      <c r="A23" s="56"/>
      <c r="B23" s="60"/>
      <c r="C23" s="56"/>
      <c r="D23" s="91"/>
      <c r="E23" s="56" t="str">
        <f>IF(D23="","",IF(YEAR(D23)=YEAR(公用信息!$B$7),"1年以内",IF(YEAR(D23)=YEAR(公用信息!$B$7)-1,IF(MONTH(D23)&gt;=MONTH(公用信息!$B$7),"1年以内","1～2年"),IF(YEAR(D23)=YEAR(公用信息!$B$7)-2,IF(MONTH(D23)&gt;=MONTH(公用信息!$B$7),"1～2年","2～3年"),IF(YEAR(D23)=YEAR(公用信息!$B$7)-3,IF(MONTH(D23)&gt;=MONTH(公用信息!$B$7),"2～3年","3年以上"),"3年以上")))))</f>
        <v/>
      </c>
      <c r="F23" s="56"/>
      <c r="G23" s="117"/>
      <c r="H23" s="377"/>
      <c r="I23" s="117"/>
      <c r="J23" s="62"/>
      <c r="K23" s="62">
        <f t="shared" si="0"/>
        <v>0</v>
      </c>
      <c r="L23" s="62" t="str">
        <f t="shared" si="1"/>
        <v/>
      </c>
      <c r="M23" s="63"/>
      <c r="N23" s="64"/>
      <c r="O23" s="64"/>
      <c r="P23" s="64"/>
      <c r="Q23" s="64"/>
      <c r="R23" s="64"/>
      <c r="S23" s="65"/>
    </row>
    <row r="24" ht="16.5" customHeight="1" spans="1:19">
      <c r="A24" s="56"/>
      <c r="B24" s="60"/>
      <c r="C24" s="56"/>
      <c r="D24" s="91"/>
      <c r="E24" s="56" t="str">
        <f>IF(D24="","",IF(YEAR(D24)=YEAR(公用信息!$B$7),"1年以内",IF(YEAR(D24)=YEAR(公用信息!$B$7)-1,IF(MONTH(D24)&gt;=MONTH(公用信息!$B$7),"1年以内","1～2年"),IF(YEAR(D24)=YEAR(公用信息!$B$7)-2,IF(MONTH(D24)&gt;=MONTH(公用信息!$B$7),"1～2年","2～3年"),IF(YEAR(D24)=YEAR(公用信息!$B$7)-3,IF(MONTH(D24)&gt;=MONTH(公用信息!$B$7),"2～3年","3年以上"),"3年以上")))))</f>
        <v/>
      </c>
      <c r="F24" s="56"/>
      <c r="G24" s="117"/>
      <c r="H24" s="377"/>
      <c r="I24" s="117"/>
      <c r="J24" s="62"/>
      <c r="K24" s="62">
        <f t="shared" si="0"/>
        <v>0</v>
      </c>
      <c r="L24" s="62" t="str">
        <f t="shared" si="1"/>
        <v/>
      </c>
      <c r="M24" s="63"/>
      <c r="N24" s="64"/>
      <c r="O24" s="64"/>
      <c r="P24" s="64"/>
      <c r="Q24" s="64"/>
      <c r="R24" s="64"/>
      <c r="S24" s="65"/>
    </row>
    <row r="25" ht="16.5" customHeight="1" spans="1:19">
      <c r="A25" s="67" t="s">
        <v>309</v>
      </c>
      <c r="B25" s="57"/>
      <c r="C25" s="56"/>
      <c r="D25" s="61"/>
      <c r="E25" s="56"/>
      <c r="F25" s="56"/>
      <c r="G25" s="117">
        <f>ROUND(SUM(G6:G24),2)</f>
        <v>0</v>
      </c>
      <c r="H25" s="56"/>
      <c r="I25" s="117">
        <f>ROUND(SUM(I6:I24),2)</f>
        <v>0</v>
      </c>
      <c r="J25" s="117">
        <f>ROUND(SUM(J6:J24),2)</f>
        <v>0</v>
      </c>
      <c r="K25" s="62">
        <f t="shared" si="0"/>
        <v>0</v>
      </c>
      <c r="L25" s="62" t="str">
        <f t="shared" si="1"/>
        <v/>
      </c>
      <c r="M25" s="63"/>
      <c r="N25" s="64"/>
      <c r="O25" s="64"/>
      <c r="P25" s="64"/>
      <c r="Q25" s="64"/>
      <c r="R25" s="64"/>
      <c r="S25" s="65"/>
    </row>
    <row r="26" ht="16.5" customHeight="1" spans="1:19">
      <c r="A26" s="67" t="s">
        <v>318</v>
      </c>
      <c r="B26" s="57"/>
      <c r="C26" s="56"/>
      <c r="D26" s="61"/>
      <c r="E26" s="56"/>
      <c r="F26" s="56"/>
      <c r="G26" s="56"/>
      <c r="H26" s="56"/>
      <c r="I26" s="117"/>
      <c r="J26" s="62"/>
      <c r="K26" s="62">
        <f t="shared" si="0"/>
        <v>0</v>
      </c>
      <c r="L26" s="62" t="str">
        <f t="shared" si="1"/>
        <v/>
      </c>
      <c r="M26" s="63"/>
      <c r="N26" s="64"/>
      <c r="O26" s="64"/>
      <c r="P26" s="64"/>
      <c r="Q26" s="64"/>
      <c r="R26" s="64"/>
      <c r="S26" s="65"/>
    </row>
    <row r="27" ht="16.5" customHeight="1" spans="1:19">
      <c r="A27" s="327" t="s">
        <v>319</v>
      </c>
      <c r="B27" s="57"/>
      <c r="C27" s="56"/>
      <c r="D27" s="61"/>
      <c r="E27" s="56"/>
      <c r="F27" s="56"/>
      <c r="G27" s="56"/>
      <c r="H27" s="56"/>
      <c r="I27" s="117"/>
      <c r="J27" s="62"/>
      <c r="K27" s="62">
        <f t="shared" si="0"/>
        <v>0</v>
      </c>
      <c r="L27" s="62" t="str">
        <f t="shared" si="1"/>
        <v/>
      </c>
      <c r="M27" s="63"/>
      <c r="N27" s="64"/>
      <c r="O27" s="64"/>
      <c r="P27" s="64"/>
      <c r="Q27" s="64"/>
      <c r="R27" s="64"/>
      <c r="S27" s="65"/>
    </row>
    <row r="28" ht="16.5" customHeight="1" spans="1:19">
      <c r="A28" s="67" t="s">
        <v>320</v>
      </c>
      <c r="B28" s="57"/>
      <c r="C28" s="63"/>
      <c r="D28" s="61"/>
      <c r="E28" s="63"/>
      <c r="F28" s="63"/>
      <c r="G28" s="62">
        <f>ROUND(G25-G26,2)</f>
        <v>0</v>
      </c>
      <c r="H28" s="63"/>
      <c r="I28" s="62">
        <f>ROUND(I25-I26,2)</f>
        <v>0</v>
      </c>
      <c r="J28" s="62">
        <f>ROUND(J25-J27,2)</f>
        <v>0</v>
      </c>
      <c r="K28" s="62">
        <f t="shared" si="0"/>
        <v>0</v>
      </c>
      <c r="L28" s="62" t="str">
        <f t="shared" si="1"/>
        <v/>
      </c>
      <c r="M28" s="63"/>
      <c r="N28" s="64"/>
      <c r="O28" s="64"/>
      <c r="P28" s="64"/>
      <c r="Q28" s="64"/>
      <c r="R28" s="64"/>
      <c r="S28" s="65"/>
    </row>
    <row r="29" customHeight="1" spans="1:19">
      <c r="A29" s="123"/>
      <c r="B29" s="123"/>
      <c r="C29" s="123"/>
      <c r="D29" s="123"/>
      <c r="E29" s="123"/>
      <c r="F29" s="123"/>
      <c r="G29" s="123"/>
      <c r="H29" s="123"/>
      <c r="I29" s="84"/>
      <c r="J29" s="84"/>
      <c r="K29" s="84"/>
      <c r="L29" s="84"/>
      <c r="M29" s="84"/>
      <c r="N29" s="64"/>
      <c r="O29" s="64"/>
      <c r="P29" s="64"/>
      <c r="Q29" s="64"/>
      <c r="R29" s="64"/>
      <c r="S29" s="65"/>
    </row>
    <row r="30" customHeight="1" spans="1:19">
      <c r="A30" s="71"/>
      <c r="B30" s="64"/>
      <c r="C30" s="64"/>
      <c r="D30" s="64"/>
      <c r="E30" s="64"/>
      <c r="F30" s="64"/>
      <c r="G30" s="64"/>
      <c r="H30" s="64"/>
      <c r="I30" s="330"/>
      <c r="J30" s="64"/>
      <c r="K30" s="64"/>
      <c r="L30" s="64"/>
      <c r="M30" s="64"/>
      <c r="N30" s="64"/>
      <c r="O30" s="64"/>
      <c r="P30" s="64"/>
      <c r="Q30" s="64"/>
      <c r="R30" s="64"/>
      <c r="S30" s="65"/>
    </row>
    <row r="31" customHeight="1" spans="1:19">
      <c r="A31" s="64"/>
      <c r="B31" s="52" t="s">
        <v>323</v>
      </c>
      <c r="C31" s="64"/>
      <c r="D31" s="64"/>
      <c r="E31" s="64"/>
      <c r="F31" s="64"/>
      <c r="G31" s="64"/>
      <c r="H31" s="64"/>
      <c r="I31" s="330"/>
      <c r="J31" s="64"/>
      <c r="K31" s="64"/>
      <c r="L31" s="64"/>
      <c r="M31" s="64"/>
      <c r="N31" s="64"/>
      <c r="O31" s="64"/>
      <c r="P31" s="64"/>
      <c r="Q31" s="64"/>
      <c r="R31" s="64"/>
      <c r="S31" s="65"/>
    </row>
    <row r="32" customHeight="1" spans="1:19">
      <c r="A32" s="64"/>
      <c r="B32" s="64"/>
      <c r="C32" s="64"/>
      <c r="D32" s="64"/>
      <c r="E32" s="64"/>
      <c r="F32" s="64"/>
      <c r="G32" s="64"/>
      <c r="H32" s="64"/>
      <c r="I32" s="330"/>
      <c r="J32" s="64"/>
      <c r="K32" s="64"/>
      <c r="L32" s="64"/>
      <c r="M32" s="64"/>
      <c r="N32" s="64"/>
      <c r="O32" s="64"/>
      <c r="P32" s="64"/>
      <c r="Q32" s="64"/>
      <c r="R32" s="64"/>
      <c r="S32" s="65"/>
    </row>
    <row r="33" customHeight="1" spans="1:19">
      <c r="A33" s="64"/>
      <c r="B33" s="64"/>
      <c r="C33" s="64"/>
      <c r="D33" s="64"/>
      <c r="E33" s="64"/>
      <c r="F33" s="64"/>
      <c r="G33" s="64"/>
      <c r="H33" s="64"/>
      <c r="I33" s="330"/>
      <c r="J33" s="64"/>
      <c r="K33" s="64"/>
      <c r="L33" s="64"/>
      <c r="M33" s="64"/>
      <c r="N33" s="64"/>
      <c r="O33" s="64"/>
      <c r="P33" s="64"/>
      <c r="Q33" s="64"/>
      <c r="R33" s="64"/>
      <c r="S33" s="65"/>
    </row>
    <row r="34" customHeight="1" spans="1:19">
      <c r="A34" s="64"/>
      <c r="B34" s="64"/>
      <c r="C34" s="64"/>
      <c r="D34" s="64"/>
      <c r="E34" s="64"/>
      <c r="F34" s="64"/>
      <c r="G34" s="64"/>
      <c r="H34" s="64"/>
      <c r="I34" s="330"/>
      <c r="J34" s="64"/>
      <c r="K34" s="64"/>
      <c r="L34" s="64"/>
      <c r="M34" s="64"/>
      <c r="N34" s="64"/>
      <c r="O34" s="64"/>
      <c r="P34" s="64"/>
      <c r="Q34" s="64"/>
      <c r="R34" s="64"/>
      <c r="S34" s="65"/>
    </row>
    <row r="35" customHeight="1" spans="1:19">
      <c r="A35" s="64"/>
      <c r="B35" s="64"/>
      <c r="C35" s="64"/>
      <c r="D35" s="64"/>
      <c r="E35" s="64"/>
      <c r="F35" s="64"/>
      <c r="G35" s="64"/>
      <c r="H35" s="64"/>
      <c r="I35" s="330"/>
      <c r="J35" s="64"/>
      <c r="K35" s="64"/>
      <c r="L35" s="64"/>
      <c r="M35" s="64"/>
      <c r="N35" s="64"/>
      <c r="O35" s="64"/>
      <c r="P35" s="64"/>
      <c r="Q35" s="64"/>
      <c r="R35" s="64"/>
      <c r="S35" s="65"/>
    </row>
    <row r="36" customHeight="1" spans="1:19">
      <c r="A36" s="64"/>
      <c r="B36" s="64"/>
      <c r="C36" s="64"/>
      <c r="D36" s="64"/>
      <c r="E36" s="64"/>
      <c r="F36" s="64"/>
      <c r="G36" s="64"/>
      <c r="H36" s="64"/>
      <c r="I36" s="330"/>
      <c r="J36" s="64"/>
      <c r="K36" s="64"/>
      <c r="L36" s="64"/>
      <c r="M36" s="64"/>
      <c r="N36" s="64"/>
      <c r="O36" s="64"/>
      <c r="P36" s="64"/>
      <c r="Q36" s="64"/>
      <c r="R36" s="64"/>
      <c r="S36" s="65"/>
    </row>
    <row r="37" customHeight="1" spans="1:19">
      <c r="A37" s="64"/>
      <c r="B37" s="64"/>
      <c r="C37" s="64"/>
      <c r="D37" s="64"/>
      <c r="E37" s="64"/>
      <c r="F37" s="64"/>
      <c r="G37" s="64"/>
      <c r="H37" s="64"/>
      <c r="I37" s="330"/>
      <c r="J37" s="64"/>
      <c r="K37" s="64"/>
      <c r="L37" s="64"/>
      <c r="M37" s="64"/>
      <c r="N37" s="64"/>
      <c r="O37" s="64"/>
      <c r="P37" s="64"/>
      <c r="Q37" s="64"/>
      <c r="R37" s="64"/>
      <c r="S37" s="65"/>
    </row>
    <row r="38" customHeight="1" spans="1:19">
      <c r="A38" s="64"/>
      <c r="B38" s="64"/>
      <c r="C38" s="64"/>
      <c r="D38" s="64"/>
      <c r="E38" s="64"/>
      <c r="F38" s="64"/>
      <c r="G38" s="64"/>
      <c r="H38" s="64"/>
      <c r="I38" s="330"/>
      <c r="J38" s="64"/>
      <c r="K38" s="64"/>
      <c r="L38" s="64"/>
      <c r="M38" s="64"/>
      <c r="N38" s="64"/>
      <c r="O38" s="64"/>
      <c r="P38" s="64"/>
      <c r="Q38" s="64"/>
      <c r="R38" s="64"/>
      <c r="S38" s="65"/>
    </row>
    <row r="39" customHeight="1" spans="1:19">
      <c r="A39" s="64"/>
      <c r="B39" s="64"/>
      <c r="C39" s="64"/>
      <c r="D39" s="64"/>
      <c r="E39" s="64"/>
      <c r="F39" s="64"/>
      <c r="G39" s="64"/>
      <c r="H39" s="64"/>
      <c r="I39" s="330"/>
      <c r="J39" s="64"/>
      <c r="K39" s="64"/>
      <c r="L39" s="64"/>
      <c r="M39" s="64"/>
      <c r="N39" s="64"/>
      <c r="O39" s="64"/>
      <c r="P39" s="64"/>
      <c r="Q39" s="64"/>
      <c r="R39" s="64"/>
      <c r="S39" s="65"/>
    </row>
    <row r="40" customHeight="1" spans="1:19">
      <c r="A40" s="64"/>
      <c r="B40" s="64"/>
      <c r="C40" s="64"/>
      <c r="D40" s="64"/>
      <c r="E40" s="64"/>
      <c r="F40" s="64"/>
      <c r="G40" s="64"/>
      <c r="H40" s="64"/>
      <c r="I40" s="330"/>
      <c r="J40" s="64"/>
      <c r="K40" s="64"/>
      <c r="L40" s="64"/>
      <c r="M40" s="64"/>
      <c r="N40" s="64"/>
      <c r="O40" s="64"/>
      <c r="P40" s="64"/>
      <c r="Q40" s="64"/>
      <c r="R40" s="64"/>
      <c r="S40" s="65"/>
    </row>
    <row r="41" customHeight="1" spans="1:19">
      <c r="A41" s="64"/>
      <c r="B41" s="64"/>
      <c r="C41" s="64"/>
      <c r="D41" s="64"/>
      <c r="E41" s="64"/>
      <c r="F41" s="64"/>
      <c r="G41" s="64"/>
      <c r="H41" s="64"/>
      <c r="I41" s="330"/>
      <c r="J41" s="64"/>
      <c r="K41" s="64"/>
      <c r="L41" s="64"/>
      <c r="M41" s="64"/>
      <c r="N41" s="64"/>
      <c r="O41" s="64"/>
      <c r="P41" s="64"/>
      <c r="Q41" s="64"/>
      <c r="R41" s="64"/>
      <c r="S41" s="65"/>
    </row>
    <row r="42" customHeight="1" spans="1:19">
      <c r="A42" s="64"/>
      <c r="B42" s="64"/>
      <c r="C42" s="64"/>
      <c r="D42" s="64"/>
      <c r="E42" s="64"/>
      <c r="F42" s="64"/>
      <c r="G42" s="64"/>
      <c r="H42" s="64"/>
      <c r="I42" s="330"/>
      <c r="J42" s="64"/>
      <c r="K42" s="64"/>
      <c r="L42" s="64"/>
      <c r="M42" s="64"/>
      <c r="N42" s="64"/>
      <c r="O42" s="64"/>
      <c r="P42" s="64"/>
      <c r="Q42" s="64"/>
      <c r="R42" s="64"/>
      <c r="S42" s="65"/>
    </row>
    <row r="43" customHeight="1" spans="1:19">
      <c r="A43" s="64"/>
      <c r="B43" s="64"/>
      <c r="C43" s="64"/>
      <c r="D43" s="64"/>
      <c r="E43" s="64"/>
      <c r="F43" s="64"/>
      <c r="G43" s="64"/>
      <c r="H43" s="64"/>
      <c r="I43" s="330"/>
      <c r="J43" s="64"/>
      <c r="K43" s="64"/>
      <c r="L43" s="64"/>
      <c r="M43" s="64"/>
      <c r="N43" s="64"/>
      <c r="O43" s="64"/>
      <c r="P43" s="64"/>
      <c r="Q43" s="64"/>
      <c r="R43" s="64"/>
      <c r="S43" s="65"/>
    </row>
    <row r="44" customHeight="1" spans="1:19">
      <c r="A44" s="64"/>
      <c r="B44" s="64"/>
      <c r="C44" s="64"/>
      <c r="D44" s="64"/>
      <c r="E44" s="64"/>
      <c r="F44" s="64"/>
      <c r="G44" s="64"/>
      <c r="H44" s="64"/>
      <c r="I44" s="330"/>
      <c r="J44" s="64"/>
      <c r="K44" s="64"/>
      <c r="L44" s="64"/>
      <c r="M44" s="64"/>
      <c r="N44" s="64"/>
      <c r="O44" s="64"/>
      <c r="P44" s="64"/>
      <c r="Q44" s="64"/>
      <c r="R44" s="64"/>
      <c r="S44" s="65"/>
    </row>
    <row r="45" customHeight="1" spans="1:19">
      <c r="A45" s="64"/>
      <c r="B45" s="64"/>
      <c r="C45" s="64"/>
      <c r="D45" s="64"/>
      <c r="E45" s="64"/>
      <c r="F45" s="64"/>
      <c r="G45" s="64"/>
      <c r="H45" s="64"/>
      <c r="I45" s="330"/>
      <c r="J45" s="64"/>
      <c r="K45" s="64"/>
      <c r="L45" s="64"/>
      <c r="M45" s="64"/>
      <c r="N45" s="64"/>
      <c r="O45" s="64"/>
      <c r="P45" s="64"/>
      <c r="Q45" s="64"/>
      <c r="R45" s="64"/>
      <c r="S45" s="65"/>
    </row>
    <row r="46" customHeight="1" spans="1:19">
      <c r="A46" s="64"/>
      <c r="B46" s="64"/>
      <c r="C46" s="64"/>
      <c r="D46" s="64"/>
      <c r="E46" s="64"/>
      <c r="F46" s="64"/>
      <c r="G46" s="64"/>
      <c r="H46" s="64"/>
      <c r="I46" s="330"/>
      <c r="J46" s="64"/>
      <c r="K46" s="64"/>
      <c r="L46" s="64"/>
      <c r="M46" s="64"/>
      <c r="N46" s="64"/>
      <c r="O46" s="64"/>
      <c r="P46" s="64"/>
      <c r="Q46" s="64"/>
      <c r="R46" s="64"/>
      <c r="S46" s="65"/>
    </row>
    <row r="47" customHeight="1" spans="1:19">
      <c r="A47" s="64"/>
      <c r="B47" s="64"/>
      <c r="C47" s="64"/>
      <c r="D47" s="64"/>
      <c r="E47" s="64"/>
      <c r="F47" s="64"/>
      <c r="G47" s="64"/>
      <c r="H47" s="64"/>
      <c r="I47" s="330"/>
      <c r="J47" s="64"/>
      <c r="K47" s="64"/>
      <c r="L47" s="64"/>
      <c r="M47" s="64"/>
      <c r="N47" s="64"/>
      <c r="O47" s="64"/>
      <c r="P47" s="64"/>
      <c r="Q47" s="64"/>
      <c r="R47" s="64"/>
      <c r="S47" s="65"/>
    </row>
    <row r="48" customHeight="1" spans="1:19">
      <c r="A48" s="64"/>
      <c r="B48" s="64"/>
      <c r="C48" s="64"/>
      <c r="D48" s="64"/>
      <c r="E48" s="64"/>
      <c r="F48" s="64"/>
      <c r="G48" s="64"/>
      <c r="H48" s="64"/>
      <c r="I48" s="330"/>
      <c r="J48" s="64"/>
      <c r="K48" s="64"/>
      <c r="L48" s="64"/>
      <c r="M48" s="64"/>
      <c r="N48" s="64"/>
      <c r="O48" s="64"/>
      <c r="P48" s="64"/>
      <c r="Q48" s="64"/>
      <c r="R48" s="64"/>
      <c r="S48" s="65"/>
    </row>
    <row r="49" customHeight="1" spans="1:19">
      <c r="A49" s="64"/>
      <c r="B49" s="64"/>
      <c r="C49" s="64"/>
      <c r="D49" s="64"/>
      <c r="E49" s="64"/>
      <c r="F49" s="64"/>
      <c r="G49" s="64"/>
      <c r="H49" s="64"/>
      <c r="I49" s="330"/>
      <c r="J49" s="64"/>
      <c r="K49" s="64"/>
      <c r="L49" s="64"/>
      <c r="M49" s="64"/>
      <c r="N49" s="64"/>
      <c r="O49" s="64"/>
      <c r="P49" s="64"/>
      <c r="Q49" s="64"/>
      <c r="R49" s="64"/>
      <c r="S49" s="65"/>
    </row>
    <row r="50" customHeight="1" spans="1:19">
      <c r="A50" s="64"/>
      <c r="B50" s="64"/>
      <c r="C50" s="64"/>
      <c r="D50" s="64"/>
      <c r="E50" s="64"/>
      <c r="F50" s="64"/>
      <c r="G50" s="64"/>
      <c r="H50" s="64"/>
      <c r="I50" s="330"/>
      <c r="J50" s="64"/>
      <c r="K50" s="64"/>
      <c r="L50" s="64"/>
      <c r="M50" s="64"/>
      <c r="N50" s="64"/>
      <c r="O50" s="64"/>
      <c r="P50" s="64"/>
      <c r="Q50" s="64"/>
      <c r="R50" s="64"/>
      <c r="S50" s="65"/>
    </row>
    <row r="51" customHeight="1" spans="1:19">
      <c r="A51" s="64"/>
      <c r="B51" s="64"/>
      <c r="C51" s="64"/>
      <c r="D51" s="64"/>
      <c r="E51" s="64"/>
      <c r="F51" s="64"/>
      <c r="G51" s="64"/>
      <c r="H51" s="64"/>
      <c r="I51" s="330"/>
      <c r="J51" s="64"/>
      <c r="K51" s="64"/>
      <c r="L51" s="64"/>
      <c r="M51" s="64"/>
      <c r="N51" s="64"/>
      <c r="O51" s="64"/>
      <c r="P51" s="64"/>
      <c r="Q51" s="64"/>
      <c r="R51" s="64"/>
      <c r="S51" s="65"/>
    </row>
    <row r="52" customHeight="1" spans="1:19">
      <c r="A52" s="64"/>
      <c r="B52" s="64"/>
      <c r="C52" s="64"/>
      <c r="D52" s="64"/>
      <c r="E52" s="64"/>
      <c r="F52" s="64"/>
      <c r="G52" s="64"/>
      <c r="H52" s="64"/>
      <c r="I52" s="330"/>
      <c r="J52" s="64"/>
      <c r="K52" s="64"/>
      <c r="L52" s="64"/>
      <c r="M52" s="64"/>
      <c r="N52" s="64"/>
      <c r="O52" s="64"/>
      <c r="P52" s="64"/>
      <c r="Q52" s="64"/>
      <c r="R52" s="64"/>
      <c r="S52" s="65"/>
    </row>
    <row r="53" customHeight="1" spans="1:19">
      <c r="A53" s="64"/>
      <c r="B53" s="64"/>
      <c r="C53" s="64"/>
      <c r="D53" s="64"/>
      <c r="E53" s="64"/>
      <c r="F53" s="64"/>
      <c r="G53" s="64"/>
      <c r="H53" s="64"/>
      <c r="I53" s="330"/>
      <c r="J53" s="64"/>
      <c r="K53" s="64"/>
      <c r="L53" s="64"/>
      <c r="M53" s="64"/>
      <c r="N53" s="64"/>
      <c r="O53" s="64"/>
      <c r="P53" s="64"/>
      <c r="Q53" s="64"/>
      <c r="R53" s="64"/>
      <c r="S53" s="65"/>
    </row>
    <row r="54" customHeight="1" spans="1:19">
      <c r="A54" s="64"/>
      <c r="B54" s="64"/>
      <c r="C54" s="64"/>
      <c r="D54" s="64"/>
      <c r="E54" s="64"/>
      <c r="F54" s="64"/>
      <c r="G54" s="64"/>
      <c r="H54" s="64"/>
      <c r="I54" s="330"/>
      <c r="J54" s="64"/>
      <c r="K54" s="64"/>
      <c r="L54" s="64"/>
      <c r="M54" s="64"/>
      <c r="N54" s="64"/>
      <c r="O54" s="64"/>
      <c r="P54" s="64"/>
      <c r="Q54" s="64"/>
      <c r="R54" s="64"/>
      <c r="S54" s="65"/>
    </row>
    <row r="55" customHeight="1" spans="1:19">
      <c r="A55" s="64"/>
      <c r="B55" s="64"/>
      <c r="C55" s="64"/>
      <c r="D55" s="64"/>
      <c r="E55" s="64"/>
      <c r="F55" s="64"/>
      <c r="G55" s="64"/>
      <c r="H55" s="64"/>
      <c r="I55" s="330"/>
      <c r="J55" s="64"/>
      <c r="K55" s="64"/>
      <c r="L55" s="64"/>
      <c r="M55" s="64"/>
      <c r="N55" s="64"/>
      <c r="O55" s="64"/>
      <c r="P55" s="64"/>
      <c r="Q55" s="64"/>
      <c r="R55" s="64"/>
      <c r="S55" s="65"/>
    </row>
    <row r="56" customHeight="1" spans="1:19">
      <c r="A56" s="64"/>
      <c r="B56" s="64"/>
      <c r="C56" s="64"/>
      <c r="D56" s="64"/>
      <c r="E56" s="64"/>
      <c r="F56" s="64"/>
      <c r="G56" s="64"/>
      <c r="H56" s="64"/>
      <c r="I56" s="330"/>
      <c r="J56" s="64"/>
      <c r="K56" s="64"/>
      <c r="L56" s="64"/>
      <c r="M56" s="64"/>
      <c r="N56" s="64"/>
      <c r="O56" s="64"/>
      <c r="P56" s="64"/>
      <c r="Q56" s="64"/>
      <c r="R56" s="64"/>
      <c r="S56" s="65"/>
    </row>
    <row r="57" customHeight="1" spans="1:19">
      <c r="A57" s="64"/>
      <c r="B57" s="64"/>
      <c r="C57" s="64"/>
      <c r="D57" s="64"/>
      <c r="E57" s="64"/>
      <c r="F57" s="64"/>
      <c r="G57" s="64"/>
      <c r="H57" s="64"/>
      <c r="I57" s="330"/>
      <c r="J57" s="64"/>
      <c r="K57" s="64"/>
      <c r="L57" s="64"/>
      <c r="M57" s="64"/>
      <c r="N57" s="64"/>
      <c r="O57" s="64"/>
      <c r="P57" s="64"/>
      <c r="Q57" s="64"/>
      <c r="R57" s="64"/>
      <c r="S57" s="65"/>
    </row>
    <row r="58" customHeight="1" spans="1:19">
      <c r="A58" s="64"/>
      <c r="B58" s="64"/>
      <c r="C58" s="64"/>
      <c r="D58" s="64"/>
      <c r="E58" s="64"/>
      <c r="F58" s="64"/>
      <c r="G58" s="64"/>
      <c r="H58" s="64"/>
      <c r="I58" s="330"/>
      <c r="J58" s="64"/>
      <c r="K58" s="64"/>
      <c r="L58" s="64"/>
      <c r="M58" s="64"/>
      <c r="N58" s="64"/>
      <c r="O58" s="64"/>
      <c r="P58" s="64"/>
      <c r="Q58" s="64"/>
      <c r="R58" s="64"/>
      <c r="S58" s="65"/>
    </row>
    <row r="59" customHeight="1" spans="1:19">
      <c r="A59" s="64"/>
      <c r="B59" s="64"/>
      <c r="C59" s="64"/>
      <c r="D59" s="64"/>
      <c r="E59" s="64"/>
      <c r="F59" s="64"/>
      <c r="G59" s="64"/>
      <c r="H59" s="64"/>
      <c r="I59" s="330"/>
      <c r="J59" s="64"/>
      <c r="K59" s="64"/>
      <c r="L59" s="64"/>
      <c r="M59" s="64"/>
      <c r="N59" s="64"/>
      <c r="O59" s="64"/>
      <c r="P59" s="64"/>
      <c r="Q59" s="64"/>
      <c r="R59" s="64"/>
      <c r="S59" s="65"/>
    </row>
    <row r="60" customHeight="1" spans="1:19">
      <c r="A60" s="64"/>
      <c r="B60" s="64"/>
      <c r="C60" s="64"/>
      <c r="D60" s="64"/>
      <c r="E60" s="64"/>
      <c r="F60" s="64"/>
      <c r="G60" s="64"/>
      <c r="H60" s="64"/>
      <c r="I60" s="330"/>
      <c r="J60" s="64"/>
      <c r="K60" s="64"/>
      <c r="L60" s="64"/>
      <c r="M60" s="64"/>
      <c r="N60" s="64"/>
      <c r="O60" s="64"/>
      <c r="P60" s="64"/>
      <c r="Q60" s="64"/>
      <c r="R60" s="64"/>
      <c r="S60" s="65"/>
    </row>
    <row r="61" customHeight="1" spans="1:19">
      <c r="A61" s="64"/>
      <c r="B61" s="64"/>
      <c r="C61" s="64"/>
      <c r="D61" s="64"/>
      <c r="E61" s="64"/>
      <c r="F61" s="64"/>
      <c r="G61" s="64"/>
      <c r="H61" s="64"/>
      <c r="I61" s="330"/>
      <c r="J61" s="64"/>
      <c r="K61" s="64"/>
      <c r="L61" s="64"/>
      <c r="M61" s="64"/>
      <c r="N61" s="64"/>
      <c r="O61" s="64"/>
      <c r="P61" s="64"/>
      <c r="Q61" s="64"/>
      <c r="R61" s="64"/>
      <c r="S61" s="65"/>
    </row>
    <row r="62" customHeight="1" spans="1:19">
      <c r="A62" s="64"/>
      <c r="B62" s="64"/>
      <c r="C62" s="64"/>
      <c r="D62" s="64"/>
      <c r="E62" s="64"/>
      <c r="F62" s="64"/>
      <c r="G62" s="64"/>
      <c r="H62" s="64"/>
      <c r="I62" s="330"/>
      <c r="J62" s="64"/>
      <c r="K62" s="64"/>
      <c r="L62" s="64"/>
      <c r="M62" s="64"/>
      <c r="N62" s="64"/>
      <c r="O62" s="64"/>
      <c r="P62" s="64"/>
      <c r="Q62" s="64"/>
      <c r="R62" s="64"/>
      <c r="S62" s="65"/>
    </row>
    <row r="63" customHeight="1" spans="1:19">
      <c r="A63" s="64"/>
      <c r="B63" s="64"/>
      <c r="C63" s="64"/>
      <c r="D63" s="64"/>
      <c r="E63" s="64"/>
      <c r="F63" s="64"/>
      <c r="G63" s="64"/>
      <c r="H63" s="64"/>
      <c r="I63" s="330"/>
      <c r="J63" s="64"/>
      <c r="K63" s="64"/>
      <c r="L63" s="64"/>
      <c r="M63" s="64"/>
      <c r="N63" s="64"/>
      <c r="O63" s="64"/>
      <c r="P63" s="64"/>
      <c r="Q63" s="64"/>
      <c r="R63" s="64"/>
      <c r="S63" s="65"/>
    </row>
    <row r="64" customHeight="1" spans="1:19">
      <c r="A64" s="64"/>
      <c r="B64" s="64"/>
      <c r="C64" s="64"/>
      <c r="D64" s="64"/>
      <c r="E64" s="64"/>
      <c r="F64" s="64"/>
      <c r="G64" s="64"/>
      <c r="H64" s="64"/>
      <c r="I64" s="330"/>
      <c r="J64" s="64"/>
      <c r="K64" s="64"/>
      <c r="L64" s="64"/>
      <c r="M64" s="64"/>
      <c r="N64" s="64"/>
      <c r="O64" s="64"/>
      <c r="P64" s="64"/>
      <c r="Q64" s="64"/>
      <c r="R64" s="64"/>
      <c r="S64" s="65"/>
    </row>
    <row r="65" customHeight="1" spans="1:19">
      <c r="A65" s="64"/>
      <c r="B65" s="64"/>
      <c r="C65" s="64"/>
      <c r="D65" s="64"/>
      <c r="E65" s="64"/>
      <c r="F65" s="64"/>
      <c r="G65" s="64"/>
      <c r="H65" s="64"/>
      <c r="I65" s="330"/>
      <c r="J65" s="64"/>
      <c r="K65" s="64"/>
      <c r="L65" s="64"/>
      <c r="M65" s="64"/>
      <c r="N65" s="64"/>
      <c r="O65" s="64"/>
      <c r="P65" s="64"/>
      <c r="Q65" s="64"/>
      <c r="R65" s="64"/>
      <c r="S65" s="65"/>
    </row>
    <row r="66" customHeight="1" spans="1:19">
      <c r="A66" s="64"/>
      <c r="B66" s="64"/>
      <c r="C66" s="64"/>
      <c r="D66" s="64"/>
      <c r="E66" s="64"/>
      <c r="F66" s="64"/>
      <c r="G66" s="64"/>
      <c r="H66" s="64"/>
      <c r="I66" s="330"/>
      <c r="J66" s="64"/>
      <c r="K66" s="64"/>
      <c r="L66" s="64"/>
      <c r="M66" s="64"/>
      <c r="N66" s="64"/>
      <c r="O66" s="64"/>
      <c r="P66" s="64"/>
      <c r="Q66" s="64"/>
      <c r="R66" s="64"/>
      <c r="S66" s="65"/>
    </row>
    <row r="67" customHeight="1" spans="1:19">
      <c r="A67" s="64"/>
      <c r="B67" s="64"/>
      <c r="C67" s="64"/>
      <c r="D67" s="64"/>
      <c r="E67" s="64"/>
      <c r="F67" s="64"/>
      <c r="G67" s="64"/>
      <c r="H67" s="64"/>
      <c r="I67" s="330"/>
      <c r="J67" s="64"/>
      <c r="K67" s="64"/>
      <c r="L67" s="64"/>
      <c r="M67" s="64"/>
      <c r="N67" s="64"/>
      <c r="O67" s="64"/>
      <c r="P67" s="64"/>
      <c r="Q67" s="64"/>
      <c r="R67" s="64"/>
      <c r="S67" s="65"/>
    </row>
    <row r="68" customHeight="1" spans="1:19">
      <c r="A68" s="64"/>
      <c r="B68" s="64"/>
      <c r="C68" s="64"/>
      <c r="D68" s="64"/>
      <c r="E68" s="64"/>
      <c r="F68" s="64"/>
      <c r="G68" s="64"/>
      <c r="H68" s="64"/>
      <c r="I68" s="330"/>
      <c r="J68" s="64"/>
      <c r="K68" s="64"/>
      <c r="L68" s="64"/>
      <c r="M68" s="64"/>
      <c r="N68" s="64"/>
      <c r="O68" s="64"/>
      <c r="P68" s="64"/>
      <c r="Q68" s="64"/>
      <c r="R68" s="64"/>
      <c r="S68" s="65"/>
    </row>
    <row r="69" customHeight="1" spans="1:19">
      <c r="A69" s="64"/>
      <c r="B69" s="64"/>
      <c r="C69" s="64"/>
      <c r="D69" s="64"/>
      <c r="E69" s="64"/>
      <c r="F69" s="64"/>
      <c r="G69" s="64"/>
      <c r="H69" s="64"/>
      <c r="I69" s="330"/>
      <c r="J69" s="64"/>
      <c r="K69" s="64"/>
      <c r="L69" s="64"/>
      <c r="M69" s="64"/>
      <c r="N69" s="64"/>
      <c r="O69" s="64"/>
      <c r="P69" s="64"/>
      <c r="Q69" s="64"/>
      <c r="R69" s="64"/>
      <c r="S69" s="65"/>
    </row>
    <row r="70" customHeight="1" spans="1:19">
      <c r="A70" s="64"/>
      <c r="B70" s="64"/>
      <c r="C70" s="64"/>
      <c r="D70" s="64"/>
      <c r="E70" s="64"/>
      <c r="F70" s="64"/>
      <c r="G70" s="64"/>
      <c r="H70" s="64"/>
      <c r="I70" s="330"/>
      <c r="J70" s="64"/>
      <c r="K70" s="64"/>
      <c r="L70" s="64"/>
      <c r="M70" s="64"/>
      <c r="N70" s="64"/>
      <c r="O70" s="64"/>
      <c r="P70" s="64"/>
      <c r="Q70" s="64"/>
      <c r="R70" s="64"/>
      <c r="S70" s="65"/>
    </row>
    <row r="71" customHeight="1" spans="1:19">
      <c r="A71" s="64"/>
      <c r="B71" s="64"/>
      <c r="C71" s="64"/>
      <c r="D71" s="64"/>
      <c r="E71" s="64"/>
      <c r="F71" s="64"/>
      <c r="G71" s="64"/>
      <c r="H71" s="64"/>
      <c r="I71" s="330"/>
      <c r="J71" s="64"/>
      <c r="K71" s="64"/>
      <c r="L71" s="64"/>
      <c r="M71" s="64"/>
      <c r="N71" s="64"/>
      <c r="O71" s="64"/>
      <c r="P71" s="64"/>
      <c r="Q71" s="64"/>
      <c r="R71" s="64"/>
      <c r="S71" s="65"/>
    </row>
    <row r="72" customHeight="1" spans="1:19">
      <c r="A72" s="64"/>
      <c r="B72" s="64"/>
      <c r="C72" s="64"/>
      <c r="D72" s="64"/>
      <c r="E72" s="64"/>
      <c r="F72" s="64"/>
      <c r="G72" s="64"/>
      <c r="H72" s="64"/>
      <c r="I72" s="330"/>
      <c r="J72" s="64"/>
      <c r="K72" s="64"/>
      <c r="L72" s="64"/>
      <c r="M72" s="64"/>
      <c r="N72" s="64"/>
      <c r="O72" s="64"/>
      <c r="P72" s="64"/>
      <c r="Q72" s="64"/>
      <c r="R72" s="64"/>
      <c r="S72" s="65"/>
    </row>
    <row r="73" customHeight="1" spans="1:19">
      <c r="A73" s="64"/>
      <c r="B73" s="64"/>
      <c r="C73" s="64"/>
      <c r="D73" s="64"/>
      <c r="E73" s="64"/>
      <c r="F73" s="64"/>
      <c r="G73" s="64"/>
      <c r="H73" s="64"/>
      <c r="I73" s="330"/>
      <c r="J73" s="64"/>
      <c r="K73" s="64"/>
      <c r="L73" s="64"/>
      <c r="M73" s="64"/>
      <c r="N73" s="64"/>
      <c r="O73" s="64"/>
      <c r="P73" s="64"/>
      <c r="Q73" s="64"/>
      <c r="R73" s="64"/>
      <c r="S73" s="65"/>
    </row>
    <row r="74" customHeight="1" spans="1:19">
      <c r="A74" s="75"/>
      <c r="B74" s="75"/>
      <c r="C74" s="75"/>
      <c r="D74" s="75"/>
      <c r="E74" s="75"/>
      <c r="F74" s="75"/>
      <c r="G74" s="75"/>
      <c r="H74" s="75"/>
      <c r="I74" s="331"/>
      <c r="J74" s="75"/>
      <c r="K74" s="75"/>
      <c r="L74" s="75"/>
      <c r="M74" s="75"/>
      <c r="N74" s="75"/>
      <c r="O74" s="75"/>
      <c r="P74" s="75"/>
      <c r="Q74" s="75"/>
      <c r="R74" s="75"/>
      <c r="S74" s="65"/>
    </row>
    <row r="75" customHeight="1" spans="1:19">
      <c r="A75" s="75"/>
      <c r="B75" s="75"/>
      <c r="C75" s="75"/>
      <c r="D75" s="75"/>
      <c r="E75" s="75"/>
      <c r="F75" s="75"/>
      <c r="G75" s="75"/>
      <c r="H75" s="75"/>
      <c r="I75" s="331"/>
      <c r="J75" s="75"/>
      <c r="K75" s="75"/>
      <c r="L75" s="75"/>
      <c r="M75" s="75"/>
      <c r="N75" s="75"/>
      <c r="O75" s="75"/>
      <c r="P75" s="75"/>
      <c r="Q75" s="75"/>
      <c r="R75" s="75"/>
      <c r="S75" s="65"/>
    </row>
    <row r="76" customHeight="1" spans="1:19">
      <c r="A76" s="75"/>
      <c r="B76" s="75"/>
      <c r="C76" s="75"/>
      <c r="D76" s="75"/>
      <c r="E76" s="75"/>
      <c r="F76" s="75"/>
      <c r="G76" s="75"/>
      <c r="H76" s="75"/>
      <c r="I76" s="331"/>
      <c r="J76" s="75"/>
      <c r="K76" s="75"/>
      <c r="L76" s="75"/>
      <c r="M76" s="75"/>
      <c r="N76" s="75"/>
      <c r="O76" s="75"/>
      <c r="P76" s="75"/>
      <c r="Q76" s="75"/>
      <c r="R76" s="75"/>
      <c r="S76" s="65"/>
    </row>
    <row r="77" customHeight="1" spans="1:19">
      <c r="A77" s="75"/>
      <c r="B77" s="75"/>
      <c r="C77" s="75"/>
      <c r="D77" s="75"/>
      <c r="E77" s="75"/>
      <c r="F77" s="75"/>
      <c r="G77" s="75"/>
      <c r="H77" s="75"/>
      <c r="I77" s="331"/>
      <c r="J77" s="75"/>
      <c r="K77" s="75"/>
      <c r="L77" s="75"/>
      <c r="M77" s="75"/>
      <c r="N77" s="75"/>
      <c r="O77" s="75"/>
      <c r="P77" s="75"/>
      <c r="Q77" s="75"/>
      <c r="R77" s="75"/>
      <c r="S77" s="65"/>
    </row>
    <row r="78" customHeight="1" spans="1:19">
      <c r="A78" s="75"/>
      <c r="B78" s="75"/>
      <c r="C78" s="75"/>
      <c r="D78" s="75"/>
      <c r="E78" s="75"/>
      <c r="F78" s="75"/>
      <c r="G78" s="75"/>
      <c r="H78" s="75"/>
      <c r="I78" s="331"/>
      <c r="J78" s="75"/>
      <c r="K78" s="75"/>
      <c r="L78" s="75"/>
      <c r="M78" s="75"/>
      <c r="N78" s="75"/>
      <c r="O78" s="75"/>
      <c r="P78" s="75"/>
      <c r="Q78" s="75"/>
      <c r="R78" s="75"/>
      <c r="S78" s="65"/>
    </row>
    <row r="79" customHeight="1" spans="1:19">
      <c r="A79" s="76"/>
      <c r="B79" s="76"/>
      <c r="C79" s="76"/>
      <c r="D79" s="76"/>
      <c r="E79" s="76"/>
      <c r="F79" s="76"/>
      <c r="G79" s="76"/>
      <c r="H79" s="76"/>
      <c r="I79" s="332"/>
      <c r="J79" s="76"/>
      <c r="K79" s="76"/>
      <c r="L79" s="76"/>
      <c r="M79" s="76"/>
      <c r="N79" s="76"/>
      <c r="O79" s="76"/>
      <c r="P79" s="76"/>
      <c r="Q79" s="76"/>
      <c r="R79" s="76"/>
    </row>
    <row r="80" customHeight="1" spans="1:19">
      <c r="A80" s="76"/>
      <c r="B80" s="76"/>
      <c r="C80" s="76"/>
      <c r="D80" s="76"/>
      <c r="E80" s="76"/>
      <c r="F80" s="76"/>
      <c r="G80" s="76"/>
      <c r="H80" s="76"/>
      <c r="I80" s="332"/>
      <c r="J80" s="76"/>
      <c r="K80" s="76"/>
      <c r="L80" s="76"/>
      <c r="M80" s="76"/>
      <c r="N80" s="76"/>
      <c r="O80" s="76"/>
      <c r="P80" s="76"/>
      <c r="Q80" s="76"/>
      <c r="R80" s="76"/>
    </row>
    <row r="81" customHeight="1" spans="1:18">
      <c r="A81" s="76"/>
      <c r="B81" s="76"/>
      <c r="C81" s="76"/>
      <c r="D81" s="76"/>
      <c r="E81" s="76"/>
      <c r="F81" s="76"/>
      <c r="G81" s="76"/>
      <c r="H81" s="76"/>
      <c r="I81" s="332"/>
      <c r="J81" s="76"/>
      <c r="K81" s="76"/>
      <c r="L81" s="76"/>
      <c r="M81" s="76"/>
      <c r="N81" s="76"/>
      <c r="O81" s="76"/>
      <c r="P81" s="76"/>
      <c r="Q81" s="76"/>
      <c r="R81" s="76"/>
    </row>
    <row r="82" customHeight="1" spans="1:18">
      <c r="A82" s="76"/>
      <c r="B82" s="76"/>
      <c r="C82" s="76"/>
      <c r="D82" s="76"/>
      <c r="E82" s="76"/>
      <c r="F82" s="76"/>
      <c r="G82" s="76"/>
      <c r="H82" s="76"/>
      <c r="I82" s="332"/>
      <c r="J82" s="76"/>
      <c r="K82" s="76"/>
      <c r="L82" s="76"/>
      <c r="M82" s="76"/>
      <c r="N82" s="76"/>
      <c r="O82" s="76"/>
      <c r="P82" s="76"/>
      <c r="Q82" s="76"/>
      <c r="R82" s="76"/>
    </row>
    <row r="83" customHeight="1" spans="1:18">
      <c r="A83" s="76"/>
      <c r="B83" s="76"/>
      <c r="C83" s="76"/>
      <c r="D83" s="76"/>
      <c r="E83" s="76"/>
      <c r="F83" s="76"/>
      <c r="G83" s="76"/>
      <c r="H83" s="76"/>
      <c r="I83" s="332"/>
      <c r="J83" s="76"/>
      <c r="K83" s="76"/>
      <c r="L83" s="76"/>
      <c r="M83" s="76"/>
      <c r="N83" s="76"/>
      <c r="O83" s="76"/>
      <c r="P83" s="76"/>
      <c r="Q83" s="76"/>
      <c r="R83" s="76"/>
    </row>
    <row r="84" customHeight="1" spans="1:18">
      <c r="A84" s="76"/>
      <c r="B84" s="76"/>
      <c r="C84" s="76"/>
      <c r="D84" s="76"/>
      <c r="E84" s="76"/>
      <c r="F84" s="76"/>
      <c r="G84" s="76"/>
      <c r="H84" s="76"/>
      <c r="I84" s="332"/>
      <c r="J84" s="76"/>
      <c r="K84" s="76"/>
      <c r="L84" s="76"/>
      <c r="M84" s="76"/>
      <c r="N84" s="76"/>
      <c r="O84" s="76"/>
      <c r="P84" s="76"/>
      <c r="Q84" s="76"/>
      <c r="R84" s="76"/>
    </row>
    <row r="85" customHeight="1" spans="1:18">
      <c r="A85" s="76"/>
      <c r="B85" s="76"/>
      <c r="C85" s="76"/>
      <c r="D85" s="76"/>
      <c r="E85" s="76"/>
      <c r="F85" s="76"/>
      <c r="G85" s="76"/>
      <c r="H85" s="76"/>
      <c r="I85" s="332"/>
      <c r="J85" s="76"/>
      <c r="K85" s="76"/>
      <c r="L85" s="76"/>
      <c r="M85" s="76"/>
      <c r="N85" s="76"/>
      <c r="O85" s="76"/>
      <c r="P85" s="76"/>
      <c r="Q85" s="76"/>
      <c r="R85" s="76"/>
    </row>
    <row r="86" customHeight="1" spans="1:18">
      <c r="A86" s="76"/>
      <c r="B86" s="76"/>
      <c r="C86" s="76"/>
      <c r="D86" s="76"/>
      <c r="E86" s="76"/>
      <c r="F86" s="76"/>
      <c r="G86" s="76"/>
      <c r="H86" s="76"/>
      <c r="I86" s="332"/>
      <c r="J86" s="76"/>
      <c r="K86" s="76"/>
      <c r="L86" s="76"/>
      <c r="M86" s="76"/>
      <c r="N86" s="76"/>
      <c r="O86" s="76"/>
      <c r="P86" s="76"/>
      <c r="Q86" s="76"/>
      <c r="R86" s="76"/>
    </row>
    <row r="87" customHeight="1" spans="1:18">
      <c r="A87" s="76"/>
      <c r="B87" s="76"/>
      <c r="C87" s="76"/>
      <c r="D87" s="76"/>
      <c r="E87" s="76"/>
      <c r="F87" s="76"/>
      <c r="G87" s="76"/>
      <c r="H87" s="76"/>
      <c r="I87" s="332"/>
      <c r="J87" s="76"/>
      <c r="K87" s="76"/>
      <c r="L87" s="76"/>
      <c r="M87" s="76"/>
      <c r="N87" s="76"/>
      <c r="O87" s="76"/>
      <c r="P87" s="76"/>
      <c r="Q87" s="76"/>
      <c r="R87" s="76"/>
    </row>
    <row r="88" customHeight="1" spans="1:18">
      <c r="A88" s="76"/>
      <c r="B88" s="76"/>
      <c r="C88" s="76"/>
      <c r="D88" s="76"/>
      <c r="E88" s="76"/>
      <c r="F88" s="76"/>
      <c r="G88" s="76"/>
      <c r="H88" s="76"/>
      <c r="I88" s="332"/>
      <c r="J88" s="76"/>
      <c r="K88" s="76"/>
      <c r="L88" s="76"/>
      <c r="M88" s="76"/>
      <c r="N88" s="76"/>
      <c r="O88" s="76"/>
      <c r="P88" s="76"/>
      <c r="Q88" s="76"/>
      <c r="R88" s="76"/>
    </row>
  </sheetData>
  <mergeCells count="6">
    <mergeCell ref="A1:M1"/>
    <mergeCell ref="A2:M2"/>
    <mergeCell ref="A25:B25"/>
    <mergeCell ref="A26:B26"/>
    <mergeCell ref="A27:B27"/>
    <mergeCell ref="A28:B28"/>
  </mergeCells>
  <printOptions horizontalCentered="1"/>
  <pageMargins left="0.590551181102362" right="0.590551181102362" top="0.866141732283464" bottom="0.866141732283464" header="0.47244094488189" footer="0.590551181102362"/>
  <pageSetup paperSize="9" scale="80" fitToHeight="0" orientation="landscape" blackAndWhite="1"/>
  <headerFooter scaleWithDoc="0">
    <oddFooter>&amp;L&amp;"宋体,常规"&amp;11被评估单位填表人：
填表日期：2015年  月&amp;R&amp;"宋体,常规"&amp;11评估人员：</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S87"/>
  <sheetViews>
    <sheetView view="pageBreakPreview" zoomScaleNormal="100" workbookViewId="0">
      <selection activeCell="F4" sqref="F4:G4"/>
    </sheetView>
  </sheetViews>
  <sheetFormatPr defaultColWidth="9" defaultRowHeight="15.75" customHeight="1"/>
  <cols>
    <col min="1" max="1" width="6.33333333333333" style="48" customWidth="1"/>
    <col min="2" max="2" width="23.3333333333333" style="48" customWidth="1"/>
    <col min="3" max="3" width="14" style="48" customWidth="1"/>
    <col min="4" max="4" width="11.6666666666667" style="48" customWidth="1"/>
    <col min="5" max="5" width="9" style="48" customWidth="1"/>
    <col min="6" max="8" width="9" style="48" customWidth="1" outlineLevel="1"/>
    <col min="9" max="9" width="13" style="48" customWidth="1"/>
    <col min="10" max="10" width="14.1666666666667" style="48" customWidth="1"/>
    <col min="11" max="11" width="10.6666666666667" style="48" customWidth="1"/>
    <col min="12" max="12" width="10.8333333333333" style="48" customWidth="1"/>
    <col min="13" max="13" width="10" style="48" customWidth="1"/>
    <col min="14" max="16384" width="9" style="48"/>
  </cols>
  <sheetData>
    <row r="1" s="46" customFormat="1" ht="27" customHeight="1" spans="1:19">
      <c r="A1" s="49" t="s">
        <v>324</v>
      </c>
      <c r="B1" s="49"/>
      <c r="C1" s="49"/>
      <c r="D1" s="49"/>
      <c r="E1" s="49"/>
      <c r="F1" s="49"/>
      <c r="G1" s="49"/>
      <c r="H1" s="49"/>
      <c r="I1" s="49"/>
      <c r="J1" s="49"/>
      <c r="K1" s="49"/>
      <c r="L1" s="49"/>
      <c r="M1" s="49"/>
    </row>
    <row r="2" ht="16.5" customHeight="1" spans="1:19">
      <c r="A2" s="50" t="str">
        <f>公用信息!E7</f>
        <v>评估基准日：2025年10月31日</v>
      </c>
      <c r="B2" s="50"/>
      <c r="C2" s="50"/>
      <c r="D2" s="50"/>
      <c r="E2" s="50"/>
      <c r="F2" s="50"/>
      <c r="G2" s="50"/>
      <c r="H2" s="50"/>
      <c r="I2" s="50"/>
      <c r="J2" s="51"/>
      <c r="K2" s="51"/>
      <c r="L2" s="51"/>
      <c r="M2" s="51"/>
      <c r="N2" s="52"/>
      <c r="O2" s="52"/>
      <c r="P2" s="52"/>
      <c r="Q2" s="52"/>
      <c r="R2" s="52"/>
    </row>
    <row r="3" ht="16.5" customHeight="1" spans="1:19">
      <c r="A3" s="50"/>
      <c r="B3" s="50"/>
      <c r="C3" s="50"/>
      <c r="D3" s="50"/>
      <c r="E3" s="50"/>
      <c r="F3" s="50"/>
      <c r="G3" s="50"/>
      <c r="H3" s="50"/>
      <c r="I3" s="50"/>
      <c r="J3" s="51"/>
      <c r="K3" s="51"/>
      <c r="L3" s="51"/>
      <c r="M3" s="53" t="s">
        <v>325</v>
      </c>
      <c r="N3" s="52"/>
      <c r="O3" s="52"/>
      <c r="P3" s="52"/>
      <c r="Q3" s="52"/>
      <c r="R3" s="52"/>
    </row>
    <row r="4" ht="16.5" customHeight="1" spans="1:19">
      <c r="A4" s="90" t="str">
        <f>公用信息!E6</f>
        <v>被评估单位：杭州建德杭氧气体有限公司</v>
      </c>
      <c r="B4" s="52"/>
      <c r="C4" s="52"/>
      <c r="D4" s="52"/>
      <c r="E4" s="52"/>
      <c r="F4" s="52"/>
      <c r="G4" s="52"/>
      <c r="H4" s="52"/>
      <c r="I4" s="52"/>
      <c r="J4" s="52"/>
      <c r="K4" s="52"/>
      <c r="L4" s="52"/>
      <c r="M4" s="55" t="e">
        <f>#REF!</f>
        <v>#REF!</v>
      </c>
      <c r="N4" s="52"/>
      <c r="O4" s="52"/>
      <c r="P4" s="52"/>
      <c r="Q4" s="52"/>
      <c r="R4" s="52"/>
    </row>
    <row r="5" s="47" customFormat="1" ht="16.5" customHeight="1" spans="1:19">
      <c r="A5" s="56" t="s">
        <v>175</v>
      </c>
      <c r="B5" s="56" t="s">
        <v>326</v>
      </c>
      <c r="C5" s="56" t="s">
        <v>315</v>
      </c>
      <c r="D5" s="56" t="s">
        <v>316</v>
      </c>
      <c r="E5" s="56" t="s">
        <v>317</v>
      </c>
      <c r="F5" s="110" t="s">
        <v>258</v>
      </c>
      <c r="G5" s="110" t="s">
        <v>259</v>
      </c>
      <c r="H5" s="110" t="s">
        <v>260</v>
      </c>
      <c r="I5" s="137" t="s">
        <v>111</v>
      </c>
      <c r="J5" s="137" t="s">
        <v>112</v>
      </c>
      <c r="K5" s="137" t="s">
        <v>113</v>
      </c>
      <c r="L5" s="137" t="s">
        <v>114</v>
      </c>
      <c r="M5" s="56" t="s">
        <v>247</v>
      </c>
      <c r="N5" s="58"/>
      <c r="O5" s="58"/>
      <c r="P5" s="58"/>
      <c r="Q5" s="58"/>
      <c r="R5" s="58"/>
      <c r="S5" s="59"/>
    </row>
    <row r="6" ht="16.5" customHeight="1" spans="1:19">
      <c r="A6" s="56"/>
      <c r="B6" s="60"/>
      <c r="C6" s="56"/>
      <c r="D6" s="91"/>
      <c r="E6" s="56" t="str">
        <f>IF(D6="","",IF(YEAR(D6)=YEAR(公用信息!$B$7),"1年以内",IF(YEAR(D6)=YEAR(公用信息!$B$7)-1,IF(MONTH(D6)&gt;MONTH(公用信息!$B$7),"1年以内","1～2年"),IF(YEAR(D6)=YEAR(公用信息!$B$7)-2,IF(MONTH(D6)&gt;MONTH(公用信息!$B$7),"1～2年","2～3年"),IF(YEAR(D6)=YEAR(公用信息!$B$7)-3,IF(MONTH(D6)&gt;MONTH(公用信息!$B$7),"2～3年","3年以上"),"3年以上")))))</f>
        <v/>
      </c>
      <c r="F6" s="99"/>
      <c r="G6" s="62"/>
      <c r="H6" s="375"/>
      <c r="I6" s="62"/>
      <c r="J6" s="62"/>
      <c r="K6" s="62">
        <f>J6-I6</f>
        <v>0</v>
      </c>
      <c r="L6" s="62" t="str">
        <f>IF(I6=0,"",K6/I6*100)</f>
        <v/>
      </c>
      <c r="M6" s="63"/>
      <c r="N6" s="64"/>
      <c r="O6" s="64"/>
      <c r="P6" s="64"/>
      <c r="Q6" s="64"/>
      <c r="R6" s="64"/>
      <c r="S6" s="65"/>
    </row>
    <row r="7" ht="16.5" customHeight="1" spans="1:19">
      <c r="A7" s="56"/>
      <c r="B7" s="60"/>
      <c r="C7" s="56"/>
      <c r="D7" s="91"/>
      <c r="E7" s="56" t="str">
        <f>IF(D7="","",IF(YEAR(D7)=YEAR(公用信息!$B$7),"1年以内",IF(YEAR(D7)=YEAR(公用信息!$B$7)-1,IF(MONTH(D7)&gt;MONTH(公用信息!$B$7),"1年以内","1～2年"),IF(YEAR(D7)=YEAR(公用信息!$B$7)-2,IF(MONTH(D7)&gt;MONTH(公用信息!$B$7),"1～2年","2～3年"),IF(YEAR(D7)=YEAR(公用信息!$B$7)-3,IF(MONTH(D7)&gt;MONTH(公用信息!$B$7),"2～3年","3年以上"),"3年以上")))))</f>
        <v/>
      </c>
      <c r="F7" s="56"/>
      <c r="G7" s="62"/>
      <c r="H7" s="375"/>
      <c r="I7" s="62"/>
      <c r="J7" s="62"/>
      <c r="K7" s="62">
        <f t="shared" ref="K7:K10" si="0">J7-I7</f>
        <v>0</v>
      </c>
      <c r="L7" s="62" t="str">
        <f t="shared" ref="L7:L11" si="1">IF(I7=0,"",K7/I7*100)</f>
        <v/>
      </c>
      <c r="M7" s="63"/>
      <c r="N7" s="64"/>
      <c r="O7" s="64"/>
      <c r="P7" s="64"/>
      <c r="Q7" s="64"/>
      <c r="R7" s="64"/>
      <c r="S7" s="65"/>
    </row>
    <row r="8" ht="16.5" customHeight="1" spans="1:19">
      <c r="A8" s="56"/>
      <c r="B8" s="60"/>
      <c r="C8" s="56"/>
      <c r="D8" s="91"/>
      <c r="E8" s="56" t="str">
        <f>IF(D8="","",IF(YEAR(D8)=YEAR(公用信息!$B$7),"1年以内",IF(YEAR(D8)=YEAR(公用信息!$B$7)-1,IF(MONTH(D8)&gt;MONTH(公用信息!$B$7),"1年以内","1～2年"),IF(YEAR(D8)=YEAR(公用信息!$B$7)-2,IF(MONTH(D8)&gt;MONTH(公用信息!$B$7),"1～2年","2～3年"),IF(YEAR(D8)=YEAR(公用信息!$B$7)-3,IF(MONTH(D8)&gt;MONTH(公用信息!$B$7),"2～3年","3年以上"),"3年以上")))))</f>
        <v/>
      </c>
      <c r="F8" s="56"/>
      <c r="G8" s="62"/>
      <c r="H8" s="375"/>
      <c r="I8" s="62"/>
      <c r="J8" s="62"/>
      <c r="K8" s="62">
        <f t="shared" si="0"/>
        <v>0</v>
      </c>
      <c r="L8" s="62" t="str">
        <f t="shared" si="1"/>
        <v/>
      </c>
      <c r="M8" s="63"/>
      <c r="N8" s="64"/>
      <c r="O8" s="64"/>
      <c r="P8" s="64"/>
      <c r="Q8" s="64"/>
      <c r="R8" s="64"/>
      <c r="S8" s="65"/>
    </row>
    <row r="9" ht="16.5" customHeight="1" spans="1:19">
      <c r="A9" s="56"/>
      <c r="B9" s="60"/>
      <c r="C9" s="56"/>
      <c r="D9" s="91"/>
      <c r="E9" s="56" t="str">
        <f>IF(D9="","",IF(YEAR(D9)=YEAR(公用信息!$B$7),"1年以内",IF(YEAR(D9)=YEAR(公用信息!$B$7)-1,IF(MONTH(D9)&gt;MONTH(公用信息!$B$7),"1年以内","1～2年"),IF(YEAR(D9)=YEAR(公用信息!$B$7)-2,IF(MONTH(D9)&gt;MONTH(公用信息!$B$7),"1～2年","2～3年"),IF(YEAR(D9)=YEAR(公用信息!$B$7)-3,IF(MONTH(D9)&gt;MONTH(公用信息!$B$7),"2～3年","3年以上"),"3年以上")))))</f>
        <v/>
      </c>
      <c r="F9" s="56"/>
      <c r="G9" s="62"/>
      <c r="H9" s="375"/>
      <c r="I9" s="62"/>
      <c r="J9" s="62"/>
      <c r="K9" s="62">
        <f t="shared" si="0"/>
        <v>0</v>
      </c>
      <c r="L9" s="62" t="str">
        <f t="shared" si="1"/>
        <v/>
      </c>
      <c r="M9" s="63"/>
      <c r="N9" s="64"/>
      <c r="O9" s="64"/>
      <c r="P9" s="64"/>
      <c r="Q9" s="64"/>
      <c r="R9" s="64"/>
      <c r="S9" s="65"/>
    </row>
    <row r="10" ht="16.5" customHeight="1" spans="1:19">
      <c r="A10" s="56"/>
      <c r="B10" s="60"/>
      <c r="C10" s="56"/>
      <c r="D10" s="91"/>
      <c r="E10" s="56" t="str">
        <f>IF(D10="","",IF(YEAR(D10)=YEAR(公用信息!$B$7),"1年以内",IF(YEAR(D10)=YEAR(公用信息!$B$7)-1,IF(MONTH(D10)&gt;MONTH(公用信息!$B$7),"1年以内","1～2年"),IF(YEAR(D10)=YEAR(公用信息!$B$7)-2,IF(MONTH(D10)&gt;MONTH(公用信息!$B$7),"1～2年","2～3年"),IF(YEAR(D10)=YEAR(公用信息!$B$7)-3,IF(MONTH(D10)&gt;MONTH(公用信息!$B$7),"2～3年","3年以上"),"3年以上")))))</f>
        <v/>
      </c>
      <c r="F10" s="56"/>
      <c r="G10" s="62"/>
      <c r="H10" s="375"/>
      <c r="I10" s="62"/>
      <c r="J10" s="62"/>
      <c r="K10" s="62">
        <f t="shared" si="0"/>
        <v>0</v>
      </c>
      <c r="L10" s="62" t="str">
        <f t="shared" si="1"/>
        <v/>
      </c>
      <c r="M10" s="63"/>
      <c r="N10" s="64"/>
      <c r="O10" s="64"/>
      <c r="P10" s="64"/>
      <c r="Q10" s="64"/>
      <c r="R10" s="64"/>
      <c r="S10" s="65"/>
    </row>
    <row r="11" ht="16.5" customHeight="1" spans="1:19">
      <c r="A11" s="56"/>
      <c r="B11" s="60"/>
      <c r="C11" s="56"/>
      <c r="D11" s="91"/>
      <c r="E11" s="56" t="str">
        <f>IF(D11="","",IF(YEAR(D11)=YEAR(公用信息!$B$7),"1年以内",IF(YEAR(D11)=YEAR(公用信息!$B$7)-1,IF(MONTH(D11)&gt;MONTH(公用信息!$B$7),"1年以内","1～2年"),IF(YEAR(D11)=YEAR(公用信息!$B$7)-2,IF(MONTH(D11)&gt;MONTH(公用信息!$B$7),"1～2年","2～3年"),IF(YEAR(D11)=YEAR(公用信息!$B$7)-3,IF(MONTH(D11)&gt;MONTH(公用信息!$B$7),"2～3年","3年以上"),"3年以上")))))</f>
        <v/>
      </c>
      <c r="F11" s="56"/>
      <c r="G11" s="62"/>
      <c r="H11" s="375"/>
      <c r="I11" s="62"/>
      <c r="J11" s="62"/>
      <c r="K11" s="62">
        <f t="shared" ref="K11:K29" si="2">J11-I11</f>
        <v>0</v>
      </c>
      <c r="L11" s="62" t="str">
        <f t="shared" si="1"/>
        <v/>
      </c>
      <c r="M11" s="63"/>
      <c r="N11" s="64"/>
      <c r="O11" s="64"/>
      <c r="P11" s="64"/>
      <c r="Q11" s="64"/>
      <c r="R11" s="64"/>
      <c r="S11" s="65"/>
    </row>
    <row r="12" ht="16.5" customHeight="1" spans="1:19">
      <c r="A12" s="56"/>
      <c r="B12" s="60"/>
      <c r="C12" s="56"/>
      <c r="D12" s="91"/>
      <c r="E12" s="56" t="str">
        <f>IF(D12="","",IF(YEAR(D12)=YEAR(公用信息!$B$7),"1年以内",IF(YEAR(D12)=YEAR(公用信息!$B$7)-1,IF(MONTH(D12)&gt;MONTH(公用信息!$B$7),"1年以内","1～2年"),IF(YEAR(D12)=YEAR(公用信息!$B$7)-2,IF(MONTH(D12)&gt;MONTH(公用信息!$B$7),"1～2年","2～3年"),IF(YEAR(D12)=YEAR(公用信息!$B$7)-3,IF(MONTH(D12)&gt;MONTH(公用信息!$B$7),"2～3年","3年以上"),"3年以上")))))</f>
        <v/>
      </c>
      <c r="F12" s="56"/>
      <c r="G12" s="62"/>
      <c r="H12" s="375"/>
      <c r="I12" s="62"/>
      <c r="J12" s="62"/>
      <c r="K12" s="62">
        <f t="shared" si="2"/>
        <v>0</v>
      </c>
      <c r="L12" s="62" t="str">
        <f t="shared" ref="L12:L29" si="3">IF(I12=0,"",K12/I12*100)</f>
        <v/>
      </c>
      <c r="M12" s="63"/>
      <c r="N12" s="64"/>
      <c r="O12" s="64"/>
      <c r="P12" s="64"/>
      <c r="Q12" s="64"/>
      <c r="R12" s="64"/>
      <c r="S12" s="65"/>
    </row>
    <row r="13" ht="16.5" customHeight="1" spans="1:19">
      <c r="A13" s="56"/>
      <c r="B13" s="60"/>
      <c r="C13" s="56"/>
      <c r="D13" s="91"/>
      <c r="E13" s="56" t="str">
        <f>IF(D13="","",IF(YEAR(D13)=YEAR(公用信息!$B$7),"1年以内",IF(YEAR(D13)=YEAR(公用信息!$B$7)-1,IF(MONTH(D13)&gt;MONTH(公用信息!$B$7),"1年以内","1～2年"),IF(YEAR(D13)=YEAR(公用信息!$B$7)-2,IF(MONTH(D13)&gt;MONTH(公用信息!$B$7),"1～2年","2～3年"),IF(YEAR(D13)=YEAR(公用信息!$B$7)-3,IF(MONTH(D13)&gt;MONTH(公用信息!$B$7),"2～3年","3年以上"),"3年以上")))))</f>
        <v/>
      </c>
      <c r="F13" s="56"/>
      <c r="G13" s="62"/>
      <c r="H13" s="375"/>
      <c r="I13" s="62"/>
      <c r="J13" s="62"/>
      <c r="K13" s="62">
        <f t="shared" si="2"/>
        <v>0</v>
      </c>
      <c r="L13" s="62" t="str">
        <f t="shared" si="3"/>
        <v/>
      </c>
      <c r="M13" s="63"/>
      <c r="N13" s="64"/>
      <c r="O13" s="64"/>
      <c r="P13" s="64"/>
      <c r="Q13" s="64"/>
      <c r="R13" s="64"/>
      <c r="S13" s="65"/>
    </row>
    <row r="14" ht="16.5" customHeight="1" spans="1:19">
      <c r="A14" s="56"/>
      <c r="B14" s="60"/>
      <c r="C14" s="56"/>
      <c r="D14" s="91"/>
      <c r="E14" s="56" t="str">
        <f>IF(D14="","",IF(YEAR(D14)=YEAR(公用信息!$B$7),"1年以内",IF(YEAR(D14)=YEAR(公用信息!$B$7)-1,IF(MONTH(D14)&gt;MONTH(公用信息!$B$7),"1年以内","1～2年"),IF(YEAR(D14)=YEAR(公用信息!$B$7)-2,IF(MONTH(D14)&gt;MONTH(公用信息!$B$7),"1～2年","2～3年"),IF(YEAR(D14)=YEAR(公用信息!$B$7)-3,IF(MONTH(D14)&gt;MONTH(公用信息!$B$7),"2～3年","3年以上"),"3年以上")))))</f>
        <v/>
      </c>
      <c r="F14" s="56"/>
      <c r="G14" s="62"/>
      <c r="H14" s="375"/>
      <c r="I14" s="62"/>
      <c r="J14" s="62"/>
      <c r="K14" s="62">
        <f t="shared" si="2"/>
        <v>0</v>
      </c>
      <c r="L14" s="62" t="str">
        <f t="shared" si="3"/>
        <v/>
      </c>
      <c r="M14" s="63"/>
      <c r="N14" s="64"/>
      <c r="O14" s="64"/>
      <c r="P14" s="64"/>
      <c r="Q14" s="64"/>
      <c r="R14" s="64"/>
      <c r="S14" s="65"/>
    </row>
    <row r="15" ht="16.5" customHeight="1" spans="1:19">
      <c r="A15" s="56"/>
      <c r="B15" s="60"/>
      <c r="C15" s="56"/>
      <c r="D15" s="91"/>
      <c r="E15" s="56" t="str">
        <f>IF(D15="","",IF(YEAR(D15)=YEAR(公用信息!$B$7),"1年以内",IF(YEAR(D15)=YEAR(公用信息!$B$7)-1,IF(MONTH(D15)&gt;MONTH(公用信息!$B$7),"1年以内","1～2年"),IF(YEAR(D15)=YEAR(公用信息!$B$7)-2,IF(MONTH(D15)&gt;MONTH(公用信息!$B$7),"1～2年","2～3年"),IF(YEAR(D15)=YEAR(公用信息!$B$7)-3,IF(MONTH(D15)&gt;MONTH(公用信息!$B$7),"2～3年","3年以上"),"3年以上")))))</f>
        <v/>
      </c>
      <c r="F15" s="56"/>
      <c r="G15" s="62"/>
      <c r="H15" s="375"/>
      <c r="I15" s="62"/>
      <c r="J15" s="62"/>
      <c r="K15" s="62">
        <f t="shared" si="2"/>
        <v>0</v>
      </c>
      <c r="L15" s="62" t="str">
        <f t="shared" si="3"/>
        <v/>
      </c>
      <c r="M15" s="63"/>
      <c r="N15" s="64"/>
      <c r="O15" s="64"/>
      <c r="P15" s="64"/>
      <c r="Q15" s="64"/>
      <c r="R15" s="64"/>
      <c r="S15" s="65"/>
    </row>
    <row r="16" ht="16.5" customHeight="1" spans="1:19">
      <c r="A16" s="56"/>
      <c r="B16" s="60"/>
      <c r="C16" s="56"/>
      <c r="D16" s="91"/>
      <c r="E16" s="56" t="str">
        <f>IF(D16="","",IF(YEAR(D16)=YEAR(公用信息!$B$7),"1年以内",IF(YEAR(D16)=YEAR(公用信息!$B$7)-1,IF(MONTH(D16)&gt;MONTH(公用信息!$B$7),"1年以内","1～2年"),IF(YEAR(D16)=YEAR(公用信息!$B$7)-2,IF(MONTH(D16)&gt;MONTH(公用信息!$B$7),"1～2年","2～3年"),IF(YEAR(D16)=YEAR(公用信息!$B$7)-3,IF(MONTH(D16)&gt;MONTH(公用信息!$B$7),"2～3年","3年以上"),"3年以上")))))</f>
        <v/>
      </c>
      <c r="F16" s="56"/>
      <c r="G16" s="62"/>
      <c r="H16" s="375"/>
      <c r="I16" s="62"/>
      <c r="J16" s="62"/>
      <c r="K16" s="62">
        <f t="shared" si="2"/>
        <v>0</v>
      </c>
      <c r="L16" s="62" t="str">
        <f t="shared" si="3"/>
        <v/>
      </c>
      <c r="M16" s="63"/>
      <c r="N16" s="64"/>
      <c r="O16" s="64"/>
      <c r="P16" s="64"/>
      <c r="Q16" s="64"/>
      <c r="R16" s="64"/>
      <c r="S16" s="65"/>
    </row>
    <row r="17" ht="16.5" customHeight="1" spans="1:19">
      <c r="A17" s="56"/>
      <c r="B17" s="60"/>
      <c r="C17" s="56"/>
      <c r="D17" s="91"/>
      <c r="E17" s="56" t="str">
        <f>IF(D17="","",IF(YEAR(D17)=YEAR(公用信息!$B$7),"1年以内",IF(YEAR(D17)=YEAR(公用信息!$B$7)-1,IF(MONTH(D17)&gt;MONTH(公用信息!$B$7),"1年以内","1～2年"),IF(YEAR(D17)=YEAR(公用信息!$B$7)-2,IF(MONTH(D17)&gt;MONTH(公用信息!$B$7),"1～2年","2～3年"),IF(YEAR(D17)=YEAR(公用信息!$B$7)-3,IF(MONTH(D17)&gt;MONTH(公用信息!$B$7),"2～3年","3年以上"),"3年以上")))))</f>
        <v/>
      </c>
      <c r="F17" s="56"/>
      <c r="G17" s="62"/>
      <c r="H17" s="375"/>
      <c r="I17" s="62"/>
      <c r="J17" s="62"/>
      <c r="K17" s="62">
        <f t="shared" si="2"/>
        <v>0</v>
      </c>
      <c r="L17" s="62" t="str">
        <f t="shared" si="3"/>
        <v/>
      </c>
      <c r="M17" s="63"/>
      <c r="N17" s="64"/>
      <c r="O17" s="64"/>
      <c r="P17" s="64"/>
      <c r="Q17" s="64"/>
      <c r="R17" s="64"/>
      <c r="S17" s="65"/>
    </row>
    <row r="18" ht="16.5" customHeight="1" spans="1:19">
      <c r="A18" s="56"/>
      <c r="B18" s="60"/>
      <c r="C18" s="56"/>
      <c r="D18" s="91"/>
      <c r="E18" s="56" t="str">
        <f>IF(D18="","",IF(YEAR(D18)=YEAR(公用信息!$B$7),"1年以内",IF(YEAR(D18)=YEAR(公用信息!$B$7)-1,IF(MONTH(D18)&gt;MONTH(公用信息!$B$7),"1年以内","1～2年"),IF(YEAR(D18)=YEAR(公用信息!$B$7)-2,IF(MONTH(D18)&gt;MONTH(公用信息!$B$7),"1～2年","2～3年"),IF(YEAR(D18)=YEAR(公用信息!$B$7)-3,IF(MONTH(D18)&gt;MONTH(公用信息!$B$7),"2～3年","3年以上"),"3年以上")))))</f>
        <v/>
      </c>
      <c r="F18" s="56"/>
      <c r="G18" s="62"/>
      <c r="H18" s="375"/>
      <c r="I18" s="62"/>
      <c r="J18" s="62"/>
      <c r="K18" s="62">
        <f t="shared" si="2"/>
        <v>0</v>
      </c>
      <c r="L18" s="62" t="str">
        <f t="shared" si="3"/>
        <v/>
      </c>
      <c r="M18" s="63"/>
      <c r="N18" s="64"/>
      <c r="O18" s="64"/>
      <c r="P18" s="64"/>
      <c r="Q18" s="64"/>
      <c r="R18" s="64"/>
      <c r="S18" s="65"/>
    </row>
    <row r="19" ht="16.5" customHeight="1" spans="1:19">
      <c r="A19" s="56"/>
      <c r="B19" s="60"/>
      <c r="C19" s="56"/>
      <c r="D19" s="91"/>
      <c r="E19" s="56" t="str">
        <f>IF(D19="","",IF(YEAR(D19)=YEAR(公用信息!$B$7),"1年以内",IF(YEAR(D19)=YEAR(公用信息!$B$7)-1,IF(MONTH(D19)&gt;MONTH(公用信息!$B$7),"1年以内","1～2年"),IF(YEAR(D19)=YEAR(公用信息!$B$7)-2,IF(MONTH(D19)&gt;MONTH(公用信息!$B$7),"1～2年","2～3年"),IF(YEAR(D19)=YEAR(公用信息!$B$7)-3,IF(MONTH(D19)&gt;MONTH(公用信息!$B$7),"2～3年","3年以上"),"3年以上")))))</f>
        <v/>
      </c>
      <c r="F19" s="56"/>
      <c r="G19" s="62"/>
      <c r="H19" s="375"/>
      <c r="I19" s="62"/>
      <c r="J19" s="62"/>
      <c r="K19" s="62">
        <f t="shared" si="2"/>
        <v>0</v>
      </c>
      <c r="L19" s="62" t="str">
        <f t="shared" si="3"/>
        <v/>
      </c>
      <c r="M19" s="63"/>
      <c r="N19" s="64"/>
      <c r="O19" s="64"/>
      <c r="P19" s="64"/>
      <c r="Q19" s="64"/>
      <c r="R19" s="64"/>
      <c r="S19" s="65"/>
    </row>
    <row r="20" ht="16.5" customHeight="1" spans="1:19">
      <c r="A20" s="56"/>
      <c r="B20" s="60"/>
      <c r="C20" s="56"/>
      <c r="D20" s="91"/>
      <c r="E20" s="56" t="str">
        <f>IF(D20="","",IF(YEAR(D20)=YEAR(公用信息!$B$7),"1年以内",IF(YEAR(D20)=YEAR(公用信息!$B$7)-1,IF(MONTH(D20)&gt;MONTH(公用信息!$B$7),"1年以内","1～2年"),IF(YEAR(D20)=YEAR(公用信息!$B$7)-2,IF(MONTH(D20)&gt;MONTH(公用信息!$B$7),"1～2年","2～3年"),IF(YEAR(D20)=YEAR(公用信息!$B$7)-3,IF(MONTH(D20)&gt;MONTH(公用信息!$B$7),"2～3年","3年以上"),"3年以上")))))</f>
        <v/>
      </c>
      <c r="F20" s="56"/>
      <c r="G20" s="62"/>
      <c r="H20" s="375"/>
      <c r="I20" s="62"/>
      <c r="J20" s="62"/>
      <c r="K20" s="62">
        <f t="shared" si="2"/>
        <v>0</v>
      </c>
      <c r="L20" s="62" t="str">
        <f t="shared" si="3"/>
        <v/>
      </c>
      <c r="M20" s="63"/>
      <c r="N20" s="64"/>
      <c r="O20" s="64"/>
      <c r="P20" s="64"/>
      <c r="Q20" s="64"/>
      <c r="R20" s="64"/>
      <c r="S20" s="65"/>
    </row>
    <row r="21" ht="16.5" customHeight="1" spans="1:19">
      <c r="A21" s="56"/>
      <c r="B21" s="60"/>
      <c r="C21" s="56"/>
      <c r="D21" s="91"/>
      <c r="E21" s="56" t="str">
        <f>IF(D21="","",IF(YEAR(D21)=YEAR(公用信息!$B$7),"1年以内",IF(YEAR(D21)=YEAR(公用信息!$B$7)-1,IF(MONTH(D21)&gt;MONTH(公用信息!$B$7),"1年以内","1～2年"),IF(YEAR(D21)=YEAR(公用信息!$B$7)-2,IF(MONTH(D21)&gt;MONTH(公用信息!$B$7),"1～2年","2～3年"),IF(YEAR(D21)=YEAR(公用信息!$B$7)-3,IF(MONTH(D21)&gt;MONTH(公用信息!$B$7),"2～3年","3年以上"),"3年以上")))))</f>
        <v/>
      </c>
      <c r="F21" s="56"/>
      <c r="G21" s="62"/>
      <c r="H21" s="375"/>
      <c r="I21" s="62"/>
      <c r="J21" s="62"/>
      <c r="K21" s="62">
        <f t="shared" si="2"/>
        <v>0</v>
      </c>
      <c r="L21" s="62" t="str">
        <f t="shared" si="3"/>
        <v/>
      </c>
      <c r="M21" s="63"/>
      <c r="N21" s="64"/>
      <c r="O21" s="64"/>
      <c r="P21" s="64"/>
      <c r="Q21" s="64"/>
      <c r="R21" s="64"/>
      <c r="S21" s="65"/>
    </row>
    <row r="22" ht="16.5" customHeight="1" spans="1:19">
      <c r="A22" s="56"/>
      <c r="B22" s="60"/>
      <c r="C22" s="56"/>
      <c r="D22" s="91"/>
      <c r="E22" s="56" t="str">
        <f>IF(D22="","",IF(YEAR(D22)=YEAR(公用信息!$B$7),"1年以内",IF(YEAR(D22)=YEAR(公用信息!$B$7)-1,IF(MONTH(D22)&gt;MONTH(公用信息!$B$7),"1年以内","1～2年"),IF(YEAR(D22)=YEAR(公用信息!$B$7)-2,IF(MONTH(D22)&gt;MONTH(公用信息!$B$7),"1～2年","2～3年"),IF(YEAR(D22)=YEAR(公用信息!$B$7)-3,IF(MONTH(D22)&gt;MONTH(公用信息!$B$7),"2～3年","3年以上"),"3年以上")))))</f>
        <v/>
      </c>
      <c r="F22" s="56"/>
      <c r="G22" s="62"/>
      <c r="H22" s="375"/>
      <c r="I22" s="62"/>
      <c r="J22" s="62"/>
      <c r="K22" s="62">
        <f t="shared" si="2"/>
        <v>0</v>
      </c>
      <c r="L22" s="62" t="str">
        <f t="shared" si="3"/>
        <v/>
      </c>
      <c r="M22" s="63"/>
      <c r="N22" s="64"/>
      <c r="O22" s="64"/>
      <c r="P22" s="64"/>
      <c r="Q22" s="64"/>
      <c r="R22" s="64"/>
      <c r="S22" s="65"/>
    </row>
    <row r="23" ht="16.5" customHeight="1" spans="1:19">
      <c r="A23" s="56"/>
      <c r="B23" s="60"/>
      <c r="C23" s="56"/>
      <c r="D23" s="91"/>
      <c r="E23" s="56" t="str">
        <f>IF(D23="","",IF(YEAR(D23)=YEAR(公用信息!$B$7),"1年以内",IF(YEAR(D23)=YEAR(公用信息!$B$7)-1,IF(MONTH(D23)&gt;MONTH(公用信息!$B$7),"1年以内","1～2年"),IF(YEAR(D23)=YEAR(公用信息!$B$7)-2,IF(MONTH(D23)&gt;MONTH(公用信息!$B$7),"1～2年","2～3年"),IF(YEAR(D23)=YEAR(公用信息!$B$7)-3,IF(MONTH(D23)&gt;MONTH(公用信息!$B$7),"2～3年","3年以上"),"3年以上")))))</f>
        <v/>
      </c>
      <c r="F23" s="56"/>
      <c r="G23" s="62"/>
      <c r="H23" s="375"/>
      <c r="I23" s="62"/>
      <c r="J23" s="62"/>
      <c r="K23" s="62">
        <f t="shared" si="2"/>
        <v>0</v>
      </c>
      <c r="L23" s="62" t="str">
        <f t="shared" si="3"/>
        <v/>
      </c>
      <c r="M23" s="63"/>
      <c r="N23" s="64"/>
      <c r="O23" s="64"/>
      <c r="P23" s="64"/>
      <c r="Q23" s="64"/>
      <c r="R23" s="64"/>
      <c r="S23" s="65"/>
    </row>
    <row r="24" ht="16.5" customHeight="1" spans="1:19">
      <c r="A24" s="56"/>
      <c r="B24" s="60"/>
      <c r="C24" s="56"/>
      <c r="D24" s="91"/>
      <c r="E24" s="56" t="str">
        <f>IF(D24="","",IF(YEAR(D24)=YEAR(公用信息!$B$7),"1年以内",IF(YEAR(D24)=YEAR(公用信息!$B$7)-1,IF(MONTH(D24)&gt;MONTH(公用信息!$B$7),"1年以内","1～2年"),IF(YEAR(D24)=YEAR(公用信息!$B$7)-2,IF(MONTH(D24)&gt;MONTH(公用信息!$B$7),"1～2年","2～3年"),IF(YEAR(D24)=YEAR(公用信息!$B$7)-3,IF(MONTH(D24)&gt;MONTH(公用信息!$B$7),"2～3年","3年以上"),"3年以上")))))</f>
        <v/>
      </c>
      <c r="F24" s="56"/>
      <c r="G24" s="62"/>
      <c r="H24" s="375"/>
      <c r="I24" s="62"/>
      <c r="J24" s="62"/>
      <c r="K24" s="62">
        <f t="shared" si="2"/>
        <v>0</v>
      </c>
      <c r="L24" s="62" t="str">
        <f t="shared" si="3"/>
        <v/>
      </c>
      <c r="M24" s="63"/>
      <c r="N24" s="64"/>
      <c r="O24" s="64"/>
      <c r="P24" s="64"/>
      <c r="Q24" s="64"/>
      <c r="R24" s="64"/>
      <c r="S24" s="65"/>
    </row>
    <row r="25" ht="16.5" customHeight="1" spans="1:19">
      <c r="A25" s="56"/>
      <c r="B25" s="60"/>
      <c r="C25" s="56"/>
      <c r="D25" s="91"/>
      <c r="E25" s="56" t="str">
        <f>IF(D25="","",IF(YEAR(D25)=YEAR(公用信息!$B$7),"1年以内",IF(YEAR(D25)=YEAR(公用信息!$B$7)-1,IF(MONTH(D25)&gt;MONTH(公用信息!$B$7),"1年以内","1～2年"),IF(YEAR(D25)=YEAR(公用信息!$B$7)-2,IF(MONTH(D25)&gt;MONTH(公用信息!$B$7),"1～2年","2～3年"),IF(YEAR(D25)=YEAR(公用信息!$B$7)-3,IF(MONTH(D25)&gt;MONTH(公用信息!$B$7),"2～3年","3年以上"),"3年以上")))))</f>
        <v/>
      </c>
      <c r="F25" s="56"/>
      <c r="G25" s="62"/>
      <c r="H25" s="375"/>
      <c r="I25" s="62"/>
      <c r="J25" s="62"/>
      <c r="K25" s="62">
        <f t="shared" si="2"/>
        <v>0</v>
      </c>
      <c r="L25" s="62" t="str">
        <f t="shared" si="3"/>
        <v/>
      </c>
      <c r="M25" s="63"/>
      <c r="N25" s="64"/>
      <c r="O25" s="64"/>
      <c r="P25" s="64"/>
      <c r="Q25" s="64"/>
      <c r="R25" s="64"/>
      <c r="S25" s="65"/>
    </row>
    <row r="26" ht="16.5" customHeight="1" spans="1:19">
      <c r="A26" s="56"/>
      <c r="B26" s="60"/>
      <c r="C26" s="56"/>
      <c r="D26" s="91"/>
      <c r="E26" s="56" t="str">
        <f>IF(D26="","",IF(YEAR(D26)=YEAR(公用信息!$B$7),"1年以内",IF(YEAR(D26)=YEAR(公用信息!$B$7)-1,IF(MONTH(D26)&gt;MONTH(公用信息!$B$7),"1年以内","1～2年"),IF(YEAR(D26)=YEAR(公用信息!$B$7)-2,IF(MONTH(D26)&gt;MONTH(公用信息!$B$7),"1～2年","2～3年"),IF(YEAR(D26)=YEAR(公用信息!$B$7)-3,IF(MONTH(D26)&gt;MONTH(公用信息!$B$7),"2～3年","3年以上"),"3年以上")))))</f>
        <v/>
      </c>
      <c r="F26" s="56"/>
      <c r="G26" s="62"/>
      <c r="H26" s="375"/>
      <c r="I26" s="62"/>
      <c r="J26" s="62"/>
      <c r="K26" s="62">
        <f t="shared" si="2"/>
        <v>0</v>
      </c>
      <c r="L26" s="62" t="str">
        <f t="shared" si="3"/>
        <v/>
      </c>
      <c r="M26" s="63"/>
      <c r="N26" s="64"/>
      <c r="O26" s="64"/>
      <c r="P26" s="64"/>
      <c r="Q26" s="64"/>
      <c r="R26" s="64"/>
      <c r="S26" s="65"/>
    </row>
    <row r="27" ht="16.5" customHeight="1" spans="1:19">
      <c r="A27" s="67" t="s">
        <v>309</v>
      </c>
      <c r="B27" s="57"/>
      <c r="C27" s="56"/>
      <c r="D27" s="61"/>
      <c r="E27" s="56"/>
      <c r="F27" s="56"/>
      <c r="G27" s="117">
        <f>ROUND(SUM(G6:G26),2)</f>
        <v>0</v>
      </c>
      <c r="H27" s="56"/>
      <c r="I27" s="117">
        <f>ROUND(SUM(I6:I26),2)</f>
        <v>0</v>
      </c>
      <c r="J27" s="117">
        <f>ROUND(SUM(J6:J26),2)</f>
        <v>0</v>
      </c>
      <c r="K27" s="62">
        <f t="shared" si="2"/>
        <v>0</v>
      </c>
      <c r="L27" s="62" t="str">
        <f t="shared" si="3"/>
        <v/>
      </c>
      <c r="M27" s="63"/>
      <c r="N27" s="64"/>
      <c r="O27" s="64"/>
      <c r="P27" s="64"/>
      <c r="Q27" s="64"/>
      <c r="R27" s="64"/>
      <c r="S27" s="65"/>
    </row>
    <row r="28" ht="16.5" customHeight="1" spans="1:19">
      <c r="A28" s="67" t="s">
        <v>327</v>
      </c>
      <c r="B28" s="57"/>
      <c r="C28" s="56"/>
      <c r="D28" s="61"/>
      <c r="E28" s="56"/>
      <c r="F28" s="56"/>
      <c r="G28" s="56"/>
      <c r="H28" s="56"/>
      <c r="I28" s="117"/>
      <c r="J28" s="62"/>
      <c r="K28" s="62">
        <f t="shared" si="2"/>
        <v>0</v>
      </c>
      <c r="L28" s="62" t="str">
        <f t="shared" si="3"/>
        <v/>
      </c>
      <c r="M28" s="63"/>
      <c r="N28" s="64"/>
      <c r="O28" s="64"/>
      <c r="P28" s="64"/>
      <c r="Q28" s="64"/>
      <c r="R28" s="64"/>
      <c r="S28" s="65"/>
    </row>
    <row r="29" ht="16.5" customHeight="1" spans="1:19">
      <c r="A29" s="56" t="s">
        <v>320</v>
      </c>
      <c r="B29" s="56"/>
      <c r="C29" s="63"/>
      <c r="D29" s="63"/>
      <c r="E29" s="63"/>
      <c r="F29" s="63"/>
      <c r="G29" s="117">
        <f>ROUND(SUM(G8:G28),2)</f>
        <v>0</v>
      </c>
      <c r="H29" s="63"/>
      <c r="I29" s="62">
        <f>ROUND(I27-I28,2)</f>
        <v>0</v>
      </c>
      <c r="J29" s="62">
        <f>ROUND(J27-J28,2)</f>
        <v>0</v>
      </c>
      <c r="K29" s="62">
        <f t="shared" si="2"/>
        <v>0</v>
      </c>
      <c r="L29" s="62" t="str">
        <f t="shared" si="3"/>
        <v/>
      </c>
      <c r="M29" s="63"/>
      <c r="N29" s="64"/>
      <c r="O29" s="64"/>
      <c r="P29" s="64"/>
      <c r="Q29" s="64"/>
      <c r="R29" s="64"/>
      <c r="S29" s="65"/>
    </row>
    <row r="30" customHeight="1" spans="1:19">
      <c r="A30" s="376"/>
      <c r="B30" s="376"/>
      <c r="C30" s="376"/>
      <c r="D30" s="376"/>
      <c r="E30" s="376"/>
      <c r="F30" s="376"/>
      <c r="G30" s="376"/>
      <c r="H30" s="376"/>
      <c r="I30" s="376"/>
      <c r="J30" s="84"/>
      <c r="K30" s="84"/>
      <c r="L30" s="84"/>
      <c r="M30" s="84"/>
      <c r="N30" s="64"/>
      <c r="O30" s="64"/>
      <c r="P30" s="64"/>
      <c r="Q30" s="64"/>
      <c r="R30" s="64"/>
      <c r="S30" s="65"/>
    </row>
    <row r="31" customHeight="1" spans="1:19">
      <c r="A31" s="85"/>
      <c r="B31" s="86"/>
      <c r="C31" s="86"/>
      <c r="D31" s="86"/>
      <c r="E31" s="86"/>
      <c r="F31" s="86"/>
      <c r="G31" s="86"/>
      <c r="H31" s="86"/>
      <c r="I31" s="86"/>
      <c r="J31" s="86"/>
      <c r="K31" s="86"/>
      <c r="L31" s="86"/>
      <c r="M31" s="86"/>
      <c r="N31" s="64"/>
      <c r="O31" s="64"/>
      <c r="P31" s="64"/>
      <c r="Q31" s="64"/>
      <c r="R31" s="64"/>
      <c r="S31" s="65"/>
    </row>
    <row r="32" customHeight="1" spans="1:19">
      <c r="A32" s="64"/>
      <c r="B32" s="64"/>
      <c r="C32" s="64"/>
      <c r="D32" s="64"/>
      <c r="E32" s="64"/>
      <c r="F32" s="64"/>
      <c r="G32" s="64"/>
      <c r="H32" s="64"/>
      <c r="I32" s="64"/>
      <c r="J32" s="64"/>
      <c r="K32" s="64"/>
      <c r="L32" s="64"/>
      <c r="M32" s="64"/>
      <c r="N32" s="64"/>
      <c r="O32" s="64"/>
      <c r="P32" s="64"/>
      <c r="Q32" s="64"/>
      <c r="R32" s="64"/>
      <c r="S32" s="65"/>
    </row>
    <row r="33" customHeight="1" spans="1:19">
      <c r="A33" s="64"/>
      <c r="B33" s="64"/>
      <c r="C33" s="64"/>
      <c r="D33" s="64"/>
      <c r="E33" s="64"/>
      <c r="F33" s="64"/>
      <c r="G33" s="64"/>
      <c r="H33" s="64"/>
      <c r="I33" s="64"/>
      <c r="J33" s="64"/>
      <c r="K33" s="64"/>
      <c r="L33" s="64"/>
      <c r="M33" s="64"/>
      <c r="N33" s="64"/>
      <c r="O33" s="64"/>
      <c r="P33" s="64"/>
      <c r="Q33" s="64"/>
      <c r="R33" s="64"/>
      <c r="S33" s="65"/>
    </row>
    <row r="34" customHeight="1" spans="1:19">
      <c r="A34" s="64"/>
      <c r="B34" s="64"/>
      <c r="C34" s="64"/>
      <c r="D34" s="64"/>
      <c r="E34" s="64"/>
      <c r="F34" s="64"/>
      <c r="G34" s="64"/>
      <c r="H34" s="64"/>
      <c r="I34" s="64"/>
      <c r="J34" s="64"/>
      <c r="K34" s="64"/>
      <c r="L34" s="64"/>
      <c r="M34" s="64"/>
      <c r="N34" s="64"/>
      <c r="O34" s="64"/>
      <c r="P34" s="64"/>
      <c r="Q34" s="64"/>
      <c r="R34" s="64"/>
      <c r="S34" s="65"/>
    </row>
    <row r="35" customHeight="1" spans="1:19">
      <c r="A35" s="64"/>
      <c r="B35" s="64"/>
      <c r="C35" s="64"/>
      <c r="D35" s="64"/>
      <c r="E35" s="64"/>
      <c r="F35" s="64"/>
      <c r="G35" s="64"/>
      <c r="H35" s="64"/>
      <c r="I35" s="64"/>
      <c r="J35" s="64"/>
      <c r="K35" s="64"/>
      <c r="L35" s="64"/>
      <c r="M35" s="64"/>
      <c r="N35" s="64"/>
      <c r="O35" s="64"/>
      <c r="P35" s="64"/>
      <c r="Q35" s="64"/>
      <c r="R35" s="64"/>
      <c r="S35" s="65"/>
    </row>
    <row r="36" customHeight="1" spans="1:19">
      <c r="A36" s="64"/>
      <c r="B36" s="64"/>
      <c r="C36" s="64"/>
      <c r="D36" s="64"/>
      <c r="E36" s="64"/>
      <c r="F36" s="64"/>
      <c r="G36" s="64"/>
      <c r="H36" s="64"/>
      <c r="I36" s="64"/>
      <c r="J36" s="64"/>
      <c r="K36" s="64"/>
      <c r="L36" s="64"/>
      <c r="M36" s="64"/>
      <c r="N36" s="64"/>
      <c r="O36" s="64"/>
      <c r="P36" s="64"/>
      <c r="Q36" s="64"/>
      <c r="R36" s="64"/>
      <c r="S36" s="65"/>
    </row>
    <row r="37" customHeight="1" spans="1:19">
      <c r="A37" s="64"/>
      <c r="B37" s="64"/>
      <c r="C37" s="64"/>
      <c r="D37" s="64"/>
      <c r="E37" s="64"/>
      <c r="F37" s="64"/>
      <c r="G37" s="64"/>
      <c r="H37" s="64"/>
      <c r="I37" s="64"/>
      <c r="J37" s="64"/>
      <c r="K37" s="64"/>
      <c r="L37" s="64"/>
      <c r="M37" s="64"/>
      <c r="N37" s="64"/>
      <c r="O37" s="64"/>
      <c r="P37" s="64"/>
      <c r="Q37" s="64"/>
      <c r="R37" s="64"/>
      <c r="S37" s="65"/>
    </row>
    <row r="38" customHeight="1" spans="1:19">
      <c r="A38" s="64"/>
      <c r="B38" s="64"/>
      <c r="C38" s="64"/>
      <c r="D38" s="64"/>
      <c r="E38" s="64"/>
      <c r="F38" s="64"/>
      <c r="G38" s="64"/>
      <c r="H38" s="64"/>
      <c r="I38" s="64"/>
      <c r="J38" s="64"/>
      <c r="K38" s="64"/>
      <c r="L38" s="64"/>
      <c r="M38" s="64"/>
      <c r="N38" s="64"/>
      <c r="O38" s="64"/>
      <c r="P38" s="64"/>
      <c r="Q38" s="64"/>
      <c r="R38" s="64"/>
      <c r="S38" s="65"/>
    </row>
    <row r="39" customHeight="1" spans="1:19">
      <c r="A39" s="64"/>
      <c r="B39" s="64"/>
      <c r="C39" s="64"/>
      <c r="D39" s="64"/>
      <c r="E39" s="64"/>
      <c r="F39" s="64"/>
      <c r="G39" s="64"/>
      <c r="H39" s="64"/>
      <c r="I39" s="64"/>
      <c r="J39" s="64"/>
      <c r="K39" s="64"/>
      <c r="L39" s="64"/>
      <c r="M39" s="64"/>
      <c r="N39" s="64"/>
      <c r="O39" s="64"/>
      <c r="P39" s="64"/>
      <c r="Q39" s="64"/>
      <c r="R39" s="64"/>
      <c r="S39" s="65"/>
    </row>
    <row r="40" customHeight="1" spans="1:19">
      <c r="A40" s="64"/>
      <c r="B40" s="64"/>
      <c r="C40" s="64"/>
      <c r="D40" s="64"/>
      <c r="E40" s="64"/>
      <c r="F40" s="64"/>
      <c r="G40" s="64"/>
      <c r="H40" s="64"/>
      <c r="I40" s="64"/>
      <c r="J40" s="64"/>
      <c r="K40" s="64"/>
      <c r="L40" s="64"/>
      <c r="M40" s="64"/>
      <c r="N40" s="64"/>
      <c r="O40" s="64"/>
      <c r="P40" s="64"/>
      <c r="Q40" s="64"/>
      <c r="R40" s="64"/>
      <c r="S40" s="65"/>
    </row>
    <row r="41" customHeight="1" spans="1:19">
      <c r="A41" s="64"/>
      <c r="B41" s="64"/>
      <c r="C41" s="64"/>
      <c r="D41" s="64"/>
      <c r="E41" s="64"/>
      <c r="F41" s="64"/>
      <c r="G41" s="64"/>
      <c r="H41" s="64"/>
      <c r="I41" s="64"/>
      <c r="J41" s="64"/>
      <c r="K41" s="64"/>
      <c r="L41" s="64"/>
      <c r="M41" s="64"/>
      <c r="N41" s="64"/>
      <c r="O41" s="64"/>
      <c r="P41" s="64"/>
      <c r="Q41" s="64"/>
      <c r="R41" s="64"/>
      <c r="S41" s="65"/>
    </row>
    <row r="42" customHeight="1" spans="1:19">
      <c r="A42" s="64"/>
      <c r="B42" s="64"/>
      <c r="C42" s="64"/>
      <c r="D42" s="64"/>
      <c r="E42" s="64"/>
      <c r="F42" s="64"/>
      <c r="G42" s="64"/>
      <c r="H42" s="64"/>
      <c r="I42" s="64"/>
      <c r="J42" s="64"/>
      <c r="K42" s="64"/>
      <c r="L42" s="64"/>
      <c r="M42" s="64"/>
      <c r="N42" s="64"/>
      <c r="O42" s="64"/>
      <c r="P42" s="64"/>
      <c r="Q42" s="64"/>
      <c r="R42" s="64"/>
      <c r="S42" s="65"/>
    </row>
    <row r="43" customHeight="1" spans="1:19">
      <c r="A43" s="64"/>
      <c r="B43" s="64"/>
      <c r="C43" s="64"/>
      <c r="D43" s="64"/>
      <c r="E43" s="64"/>
      <c r="F43" s="64"/>
      <c r="G43" s="64"/>
      <c r="H43" s="64"/>
      <c r="I43" s="64"/>
      <c r="J43" s="64"/>
      <c r="K43" s="64"/>
      <c r="L43" s="64"/>
      <c r="M43" s="64"/>
      <c r="N43" s="64"/>
      <c r="O43" s="64"/>
      <c r="P43" s="64"/>
      <c r="Q43" s="64"/>
      <c r="R43" s="64"/>
      <c r="S43" s="65"/>
    </row>
    <row r="44" customHeight="1" spans="1:19">
      <c r="A44" s="64"/>
      <c r="B44" s="64"/>
      <c r="C44" s="64"/>
      <c r="D44" s="64"/>
      <c r="E44" s="64"/>
      <c r="F44" s="64"/>
      <c r="G44" s="64"/>
      <c r="H44" s="64"/>
      <c r="I44" s="64"/>
      <c r="J44" s="64"/>
      <c r="K44" s="64"/>
      <c r="L44" s="64"/>
      <c r="M44" s="64"/>
      <c r="N44" s="64"/>
      <c r="O44" s="64"/>
      <c r="P44" s="64"/>
      <c r="Q44" s="64"/>
      <c r="R44" s="64"/>
      <c r="S44" s="65"/>
    </row>
    <row r="45" customHeight="1" spans="1:19">
      <c r="A45" s="64"/>
      <c r="B45" s="64"/>
      <c r="C45" s="64"/>
      <c r="D45" s="64"/>
      <c r="E45" s="64"/>
      <c r="F45" s="64"/>
      <c r="G45" s="64"/>
      <c r="H45" s="64"/>
      <c r="I45" s="64"/>
      <c r="J45" s="64"/>
      <c r="K45" s="64"/>
      <c r="L45" s="64"/>
      <c r="M45" s="64"/>
      <c r="N45" s="64"/>
      <c r="O45" s="64"/>
      <c r="P45" s="64"/>
      <c r="Q45" s="64"/>
      <c r="R45" s="64"/>
      <c r="S45" s="65"/>
    </row>
    <row r="46" customHeight="1" spans="1:19">
      <c r="A46" s="64"/>
      <c r="B46" s="64"/>
      <c r="C46" s="64"/>
      <c r="D46" s="64"/>
      <c r="E46" s="64"/>
      <c r="F46" s="64"/>
      <c r="G46" s="64"/>
      <c r="H46" s="64"/>
      <c r="I46" s="64"/>
      <c r="J46" s="64"/>
      <c r="K46" s="64"/>
      <c r="L46" s="64"/>
      <c r="M46" s="64"/>
      <c r="N46" s="64"/>
      <c r="O46" s="64"/>
      <c r="P46" s="64"/>
      <c r="Q46" s="64"/>
      <c r="R46" s="64"/>
      <c r="S46" s="65"/>
    </row>
    <row r="47" customHeight="1" spans="1:19">
      <c r="A47" s="64"/>
      <c r="B47" s="64"/>
      <c r="C47" s="64"/>
      <c r="D47" s="64"/>
      <c r="E47" s="64"/>
      <c r="F47" s="64"/>
      <c r="G47" s="64"/>
      <c r="H47" s="64"/>
      <c r="I47" s="64"/>
      <c r="J47" s="64"/>
      <c r="K47" s="64"/>
      <c r="L47" s="64"/>
      <c r="M47" s="64"/>
      <c r="N47" s="64"/>
      <c r="O47" s="64"/>
      <c r="P47" s="64"/>
      <c r="Q47" s="64"/>
      <c r="R47" s="64"/>
      <c r="S47" s="65"/>
    </row>
    <row r="48" customHeight="1" spans="1:19">
      <c r="A48" s="64"/>
      <c r="B48" s="64"/>
      <c r="C48" s="64"/>
      <c r="D48" s="64"/>
      <c r="E48" s="64"/>
      <c r="F48" s="64"/>
      <c r="G48" s="64"/>
      <c r="H48" s="64"/>
      <c r="I48" s="64"/>
      <c r="J48" s="64"/>
      <c r="K48" s="64"/>
      <c r="L48" s="64"/>
      <c r="M48" s="64"/>
      <c r="N48" s="64"/>
      <c r="O48" s="64"/>
      <c r="P48" s="64"/>
      <c r="Q48" s="64"/>
      <c r="R48" s="64"/>
      <c r="S48" s="65"/>
    </row>
    <row r="49" customHeight="1" spans="1:19">
      <c r="A49" s="64"/>
      <c r="B49" s="64"/>
      <c r="C49" s="64"/>
      <c r="D49" s="64"/>
      <c r="E49" s="64"/>
      <c r="F49" s="64"/>
      <c r="G49" s="64"/>
      <c r="H49" s="64"/>
      <c r="I49" s="64"/>
      <c r="J49" s="64"/>
      <c r="K49" s="64"/>
      <c r="L49" s="64"/>
      <c r="M49" s="64"/>
      <c r="N49" s="64"/>
      <c r="O49" s="64"/>
      <c r="P49" s="64"/>
      <c r="Q49" s="64"/>
      <c r="R49" s="64"/>
      <c r="S49" s="65"/>
    </row>
    <row r="50" customHeight="1" spans="1:19">
      <c r="A50" s="64"/>
      <c r="B50" s="64"/>
      <c r="C50" s="64"/>
      <c r="D50" s="64"/>
      <c r="E50" s="64"/>
      <c r="F50" s="64"/>
      <c r="G50" s="64"/>
      <c r="H50" s="64"/>
      <c r="I50" s="64"/>
      <c r="J50" s="64"/>
      <c r="K50" s="64"/>
      <c r="L50" s="64"/>
      <c r="M50" s="64"/>
      <c r="N50" s="64"/>
      <c r="O50" s="64"/>
      <c r="P50" s="64"/>
      <c r="Q50" s="64"/>
      <c r="R50" s="64"/>
      <c r="S50" s="65"/>
    </row>
    <row r="51" customHeight="1" spans="1:19">
      <c r="A51" s="64"/>
      <c r="B51" s="64"/>
      <c r="C51" s="64"/>
      <c r="D51" s="64"/>
      <c r="E51" s="64"/>
      <c r="F51" s="64"/>
      <c r="G51" s="64"/>
      <c r="H51" s="64"/>
      <c r="I51" s="64"/>
      <c r="J51" s="64"/>
      <c r="K51" s="64"/>
      <c r="L51" s="64"/>
      <c r="M51" s="64"/>
      <c r="N51" s="64"/>
      <c r="O51" s="64"/>
      <c r="P51" s="64"/>
      <c r="Q51" s="64"/>
      <c r="R51" s="64"/>
      <c r="S51" s="65"/>
    </row>
    <row r="52" customHeight="1" spans="1:19">
      <c r="A52" s="64"/>
      <c r="B52" s="64"/>
      <c r="C52" s="64"/>
      <c r="D52" s="64"/>
      <c r="E52" s="64"/>
      <c r="F52" s="64"/>
      <c r="G52" s="64"/>
      <c r="H52" s="64"/>
      <c r="I52" s="64"/>
      <c r="J52" s="64"/>
      <c r="K52" s="64"/>
      <c r="L52" s="64"/>
      <c r="M52" s="64"/>
      <c r="N52" s="64"/>
      <c r="O52" s="64"/>
      <c r="P52" s="64"/>
      <c r="Q52" s="64"/>
      <c r="R52" s="64"/>
      <c r="S52" s="65"/>
    </row>
    <row r="53" customHeight="1" spans="1:19">
      <c r="A53" s="64"/>
      <c r="B53" s="64"/>
      <c r="C53" s="64"/>
      <c r="D53" s="64"/>
      <c r="E53" s="64"/>
      <c r="F53" s="64"/>
      <c r="G53" s="64"/>
      <c r="H53" s="64"/>
      <c r="I53" s="64"/>
      <c r="J53" s="64"/>
      <c r="K53" s="64"/>
      <c r="L53" s="64"/>
      <c r="M53" s="64"/>
      <c r="N53" s="64"/>
      <c r="O53" s="64"/>
      <c r="P53" s="64"/>
      <c r="Q53" s="64"/>
      <c r="R53" s="64"/>
      <c r="S53" s="65"/>
    </row>
    <row r="54" customHeight="1" spans="1:19">
      <c r="A54" s="64"/>
      <c r="B54" s="64"/>
      <c r="C54" s="64"/>
      <c r="D54" s="64"/>
      <c r="E54" s="64"/>
      <c r="F54" s="64"/>
      <c r="G54" s="64"/>
      <c r="H54" s="64"/>
      <c r="I54" s="64"/>
      <c r="J54" s="64"/>
      <c r="K54" s="64"/>
      <c r="L54" s="64"/>
      <c r="M54" s="64"/>
      <c r="N54" s="64"/>
      <c r="O54" s="64"/>
      <c r="P54" s="64"/>
      <c r="Q54" s="64"/>
      <c r="R54" s="64"/>
      <c r="S54" s="65"/>
    </row>
    <row r="55" customHeight="1" spans="1:19">
      <c r="A55" s="64"/>
      <c r="B55" s="64"/>
      <c r="C55" s="64"/>
      <c r="D55" s="64"/>
      <c r="E55" s="64"/>
      <c r="F55" s="64"/>
      <c r="G55" s="64"/>
      <c r="H55" s="64"/>
      <c r="I55" s="64"/>
      <c r="J55" s="64"/>
      <c r="K55" s="64"/>
      <c r="L55" s="64"/>
      <c r="M55" s="64"/>
      <c r="N55" s="64"/>
      <c r="O55" s="64"/>
      <c r="P55" s="64"/>
      <c r="Q55" s="64"/>
      <c r="R55" s="64"/>
      <c r="S55" s="65"/>
    </row>
    <row r="56" customHeight="1" spans="1:19">
      <c r="A56" s="64"/>
      <c r="B56" s="64"/>
      <c r="C56" s="64"/>
      <c r="D56" s="64"/>
      <c r="E56" s="64"/>
      <c r="F56" s="64"/>
      <c r="G56" s="64"/>
      <c r="H56" s="64"/>
      <c r="I56" s="64"/>
      <c r="J56" s="64"/>
      <c r="K56" s="64"/>
      <c r="L56" s="64"/>
      <c r="M56" s="64"/>
      <c r="N56" s="64"/>
      <c r="O56" s="64"/>
      <c r="P56" s="64"/>
      <c r="Q56" s="64"/>
      <c r="R56" s="64"/>
      <c r="S56" s="65"/>
    </row>
    <row r="57" customHeight="1" spans="1:19">
      <c r="A57" s="64"/>
      <c r="B57" s="64"/>
      <c r="C57" s="64"/>
      <c r="D57" s="64"/>
      <c r="E57" s="64"/>
      <c r="F57" s="64"/>
      <c r="G57" s="64"/>
      <c r="H57" s="64"/>
      <c r="I57" s="64"/>
      <c r="J57" s="64"/>
      <c r="K57" s="64"/>
      <c r="L57" s="64"/>
      <c r="M57" s="64"/>
      <c r="N57" s="64"/>
      <c r="O57" s="64"/>
      <c r="P57" s="64"/>
      <c r="Q57" s="64"/>
      <c r="R57" s="64"/>
      <c r="S57" s="65"/>
    </row>
    <row r="58" customHeight="1" spans="1:19">
      <c r="A58" s="64"/>
      <c r="B58" s="64"/>
      <c r="C58" s="64"/>
      <c r="D58" s="64"/>
      <c r="E58" s="64"/>
      <c r="F58" s="64"/>
      <c r="G58" s="64"/>
      <c r="H58" s="64"/>
      <c r="I58" s="64"/>
      <c r="J58" s="64"/>
      <c r="K58" s="64"/>
      <c r="L58" s="64"/>
      <c r="M58" s="64"/>
      <c r="N58" s="64"/>
      <c r="O58" s="64"/>
      <c r="P58" s="64"/>
      <c r="Q58" s="64"/>
      <c r="R58" s="64"/>
      <c r="S58" s="65"/>
    </row>
    <row r="59" customHeight="1" spans="1:19">
      <c r="A59" s="64"/>
      <c r="B59" s="64"/>
      <c r="C59" s="64"/>
      <c r="D59" s="64"/>
      <c r="E59" s="64"/>
      <c r="F59" s="64"/>
      <c r="G59" s="64"/>
      <c r="H59" s="64"/>
      <c r="I59" s="64"/>
      <c r="J59" s="64"/>
      <c r="K59" s="64"/>
      <c r="L59" s="64"/>
      <c r="M59" s="64"/>
      <c r="N59" s="64"/>
      <c r="O59" s="64"/>
      <c r="P59" s="64"/>
      <c r="Q59" s="64"/>
      <c r="R59" s="64"/>
      <c r="S59" s="65"/>
    </row>
    <row r="60" customHeight="1" spans="1:19">
      <c r="A60" s="64"/>
      <c r="B60" s="64"/>
      <c r="C60" s="64"/>
      <c r="D60" s="64"/>
      <c r="E60" s="64"/>
      <c r="F60" s="64"/>
      <c r="G60" s="64"/>
      <c r="H60" s="64"/>
      <c r="I60" s="64"/>
      <c r="J60" s="64"/>
      <c r="K60" s="64"/>
      <c r="L60" s="64"/>
      <c r="M60" s="64"/>
      <c r="N60" s="64"/>
      <c r="O60" s="64"/>
      <c r="P60" s="64"/>
      <c r="Q60" s="64"/>
      <c r="R60" s="64"/>
      <c r="S60" s="65"/>
    </row>
    <row r="61" customHeight="1" spans="1:19">
      <c r="A61" s="64"/>
      <c r="B61" s="64"/>
      <c r="C61" s="64"/>
      <c r="D61" s="64"/>
      <c r="E61" s="64"/>
      <c r="F61" s="64"/>
      <c r="G61" s="64"/>
      <c r="H61" s="64"/>
      <c r="I61" s="64"/>
      <c r="J61" s="64"/>
      <c r="K61" s="64"/>
      <c r="L61" s="64"/>
      <c r="M61" s="64"/>
      <c r="N61" s="64"/>
      <c r="O61" s="64"/>
      <c r="P61" s="64"/>
      <c r="Q61" s="64"/>
      <c r="R61" s="64"/>
      <c r="S61" s="65"/>
    </row>
    <row r="62" customHeight="1" spans="1:19">
      <c r="A62" s="64"/>
      <c r="B62" s="64"/>
      <c r="C62" s="64"/>
      <c r="D62" s="64"/>
      <c r="E62" s="64"/>
      <c r="F62" s="64"/>
      <c r="G62" s="64"/>
      <c r="H62" s="64"/>
      <c r="I62" s="64"/>
      <c r="J62" s="64"/>
      <c r="K62" s="64"/>
      <c r="L62" s="64"/>
      <c r="M62" s="64"/>
      <c r="N62" s="64"/>
      <c r="O62" s="64"/>
      <c r="P62" s="64"/>
      <c r="Q62" s="64"/>
      <c r="R62" s="64"/>
      <c r="S62" s="65"/>
    </row>
    <row r="63" customHeight="1" spans="1:19">
      <c r="A63" s="64"/>
      <c r="B63" s="64"/>
      <c r="C63" s="64"/>
      <c r="D63" s="64"/>
      <c r="E63" s="64"/>
      <c r="F63" s="64"/>
      <c r="G63" s="64"/>
      <c r="H63" s="64"/>
      <c r="I63" s="64"/>
      <c r="J63" s="64"/>
      <c r="K63" s="64"/>
      <c r="L63" s="64"/>
      <c r="M63" s="64"/>
      <c r="N63" s="64"/>
      <c r="O63" s="64"/>
      <c r="P63" s="64"/>
      <c r="Q63" s="64"/>
      <c r="R63" s="64"/>
      <c r="S63" s="65"/>
    </row>
    <row r="64" customHeight="1" spans="1:19">
      <c r="A64" s="64"/>
      <c r="B64" s="64"/>
      <c r="C64" s="64"/>
      <c r="D64" s="64"/>
      <c r="E64" s="64"/>
      <c r="F64" s="64"/>
      <c r="G64" s="64"/>
      <c r="H64" s="64"/>
      <c r="I64" s="64"/>
      <c r="J64" s="64"/>
      <c r="K64" s="64"/>
      <c r="L64" s="64"/>
      <c r="M64" s="64"/>
      <c r="N64" s="64"/>
      <c r="O64" s="64"/>
      <c r="P64" s="64"/>
      <c r="Q64" s="64"/>
      <c r="R64" s="64"/>
      <c r="S64" s="65"/>
    </row>
    <row r="65" customHeight="1" spans="1:19">
      <c r="A65" s="64"/>
      <c r="B65" s="64"/>
      <c r="C65" s="64"/>
      <c r="D65" s="64"/>
      <c r="E65" s="64"/>
      <c r="F65" s="64"/>
      <c r="G65" s="64"/>
      <c r="H65" s="64"/>
      <c r="I65" s="64"/>
      <c r="J65" s="64"/>
      <c r="K65" s="64"/>
      <c r="L65" s="64"/>
      <c r="M65" s="64"/>
      <c r="N65" s="64"/>
      <c r="O65" s="64"/>
      <c r="P65" s="64"/>
      <c r="Q65" s="64"/>
      <c r="R65" s="64"/>
      <c r="S65" s="65"/>
    </row>
    <row r="66" customHeight="1" spans="1:19">
      <c r="A66" s="64"/>
      <c r="B66" s="64"/>
      <c r="C66" s="64"/>
      <c r="D66" s="64"/>
      <c r="E66" s="64"/>
      <c r="F66" s="64"/>
      <c r="G66" s="64"/>
      <c r="H66" s="64"/>
      <c r="I66" s="64"/>
      <c r="J66" s="64"/>
      <c r="K66" s="64"/>
      <c r="L66" s="64"/>
      <c r="M66" s="64"/>
      <c r="N66" s="64"/>
      <c r="O66" s="64"/>
      <c r="P66" s="64"/>
      <c r="Q66" s="64"/>
      <c r="R66" s="64"/>
      <c r="S66" s="65"/>
    </row>
    <row r="67" customHeight="1" spans="1:19">
      <c r="A67" s="64"/>
      <c r="B67" s="64"/>
      <c r="C67" s="64"/>
      <c r="D67" s="64"/>
      <c r="E67" s="64"/>
      <c r="F67" s="64"/>
      <c r="G67" s="64"/>
      <c r="H67" s="64"/>
      <c r="I67" s="64"/>
      <c r="J67" s="64"/>
      <c r="K67" s="64"/>
      <c r="L67" s="64"/>
      <c r="M67" s="64"/>
      <c r="N67" s="64"/>
      <c r="O67" s="64"/>
      <c r="P67" s="64"/>
      <c r="Q67" s="64"/>
      <c r="R67" s="64"/>
      <c r="S67" s="65"/>
    </row>
    <row r="68" customHeight="1" spans="1:19">
      <c r="A68" s="64"/>
      <c r="B68" s="64"/>
      <c r="C68" s="64"/>
      <c r="D68" s="64"/>
      <c r="E68" s="64"/>
      <c r="F68" s="64"/>
      <c r="G68" s="64"/>
      <c r="H68" s="64"/>
      <c r="I68" s="64"/>
      <c r="J68" s="64"/>
      <c r="K68" s="64"/>
      <c r="L68" s="64"/>
      <c r="M68" s="64"/>
      <c r="N68" s="64"/>
      <c r="O68" s="64"/>
      <c r="P68" s="64"/>
      <c r="Q68" s="64"/>
      <c r="R68" s="64"/>
      <c r="S68" s="65"/>
    </row>
    <row r="69" customHeight="1" spans="1:19">
      <c r="A69" s="64"/>
      <c r="B69" s="64"/>
      <c r="C69" s="64"/>
      <c r="D69" s="64"/>
      <c r="E69" s="64"/>
      <c r="F69" s="64"/>
      <c r="G69" s="64"/>
      <c r="H69" s="64"/>
      <c r="I69" s="64"/>
      <c r="J69" s="64"/>
      <c r="K69" s="64"/>
      <c r="L69" s="64"/>
      <c r="M69" s="64"/>
      <c r="N69" s="64"/>
      <c r="O69" s="64"/>
      <c r="P69" s="64"/>
      <c r="Q69" s="64"/>
      <c r="R69" s="64"/>
      <c r="S69" s="65"/>
    </row>
    <row r="70" customHeight="1" spans="1:19">
      <c r="A70" s="64"/>
      <c r="B70" s="64"/>
      <c r="C70" s="64"/>
      <c r="D70" s="64"/>
      <c r="E70" s="64"/>
      <c r="F70" s="64"/>
      <c r="G70" s="64"/>
      <c r="H70" s="64"/>
      <c r="I70" s="64"/>
      <c r="J70" s="64"/>
      <c r="K70" s="64"/>
      <c r="L70" s="64"/>
      <c r="M70" s="64"/>
      <c r="N70" s="64"/>
      <c r="O70" s="64"/>
      <c r="P70" s="64"/>
      <c r="Q70" s="64"/>
      <c r="R70" s="64"/>
      <c r="S70" s="65"/>
    </row>
    <row r="71" customHeight="1" spans="1:19">
      <c r="A71" s="64"/>
      <c r="B71" s="64"/>
      <c r="C71" s="64"/>
      <c r="D71" s="64"/>
      <c r="E71" s="64"/>
      <c r="F71" s="64"/>
      <c r="G71" s="64"/>
      <c r="H71" s="64"/>
      <c r="I71" s="64"/>
      <c r="J71" s="64"/>
      <c r="K71" s="64"/>
      <c r="L71" s="64"/>
      <c r="M71" s="64"/>
      <c r="N71" s="64"/>
      <c r="O71" s="64"/>
      <c r="P71" s="64"/>
      <c r="Q71" s="64"/>
      <c r="R71" s="64"/>
      <c r="S71" s="65"/>
    </row>
    <row r="72" customHeight="1" spans="1:19">
      <c r="A72" s="64"/>
      <c r="B72" s="64"/>
      <c r="C72" s="64"/>
      <c r="D72" s="64"/>
      <c r="E72" s="64"/>
      <c r="F72" s="64"/>
      <c r="G72" s="64"/>
      <c r="H72" s="64"/>
      <c r="I72" s="64"/>
      <c r="J72" s="64"/>
      <c r="K72" s="64"/>
      <c r="L72" s="64"/>
      <c r="M72" s="64"/>
      <c r="N72" s="64"/>
      <c r="O72" s="64"/>
      <c r="P72" s="64"/>
      <c r="Q72" s="64"/>
      <c r="R72" s="64"/>
      <c r="S72" s="65"/>
    </row>
    <row r="73" customHeight="1" spans="1:19">
      <c r="A73" s="75"/>
      <c r="B73" s="75"/>
      <c r="C73" s="75"/>
      <c r="D73" s="75"/>
      <c r="E73" s="75"/>
      <c r="F73" s="75"/>
      <c r="G73" s="75"/>
      <c r="H73" s="75"/>
      <c r="I73" s="75"/>
      <c r="J73" s="75"/>
      <c r="K73" s="75"/>
      <c r="L73" s="75"/>
      <c r="M73" s="75"/>
      <c r="N73" s="75"/>
      <c r="O73" s="75"/>
      <c r="P73" s="75"/>
      <c r="Q73" s="75"/>
      <c r="R73" s="75"/>
      <c r="S73" s="65"/>
    </row>
    <row r="74" customHeight="1" spans="1:19">
      <c r="A74" s="75"/>
      <c r="B74" s="75"/>
      <c r="C74" s="75"/>
      <c r="D74" s="75"/>
      <c r="E74" s="75"/>
      <c r="F74" s="75"/>
      <c r="G74" s="75"/>
      <c r="H74" s="75"/>
      <c r="I74" s="75"/>
      <c r="J74" s="75"/>
      <c r="K74" s="75"/>
      <c r="L74" s="75"/>
      <c r="M74" s="75"/>
      <c r="N74" s="75"/>
      <c r="O74" s="75"/>
      <c r="P74" s="75"/>
      <c r="Q74" s="75"/>
      <c r="R74" s="75"/>
      <c r="S74" s="65"/>
    </row>
    <row r="75" customHeight="1" spans="1:19">
      <c r="A75" s="75"/>
      <c r="B75" s="75"/>
      <c r="C75" s="75"/>
      <c r="D75" s="75"/>
      <c r="E75" s="75"/>
      <c r="F75" s="75"/>
      <c r="G75" s="75"/>
      <c r="H75" s="75"/>
      <c r="I75" s="75"/>
      <c r="J75" s="75"/>
      <c r="K75" s="75"/>
      <c r="L75" s="75"/>
      <c r="M75" s="75"/>
      <c r="N75" s="75"/>
      <c r="O75" s="75"/>
      <c r="P75" s="75"/>
      <c r="Q75" s="75"/>
      <c r="R75" s="75"/>
      <c r="S75" s="65"/>
    </row>
    <row r="76" customHeight="1" spans="1:19">
      <c r="A76" s="75"/>
      <c r="B76" s="75"/>
      <c r="C76" s="75"/>
      <c r="D76" s="75"/>
      <c r="E76" s="75"/>
      <c r="F76" s="75"/>
      <c r="G76" s="75"/>
      <c r="H76" s="75"/>
      <c r="I76" s="75"/>
      <c r="J76" s="75"/>
      <c r="K76" s="75"/>
      <c r="L76" s="75"/>
      <c r="M76" s="75"/>
      <c r="N76" s="75"/>
      <c r="O76" s="75"/>
      <c r="P76" s="75"/>
      <c r="Q76" s="75"/>
      <c r="R76" s="75"/>
      <c r="S76" s="65"/>
    </row>
    <row r="77" customHeight="1" spans="1:19">
      <c r="A77" s="75"/>
      <c r="B77" s="75"/>
      <c r="C77" s="75"/>
      <c r="D77" s="75"/>
      <c r="E77" s="75"/>
      <c r="F77" s="75"/>
      <c r="G77" s="75"/>
      <c r="H77" s="75"/>
      <c r="I77" s="75"/>
      <c r="J77" s="75"/>
      <c r="K77" s="75"/>
      <c r="L77" s="75"/>
      <c r="M77" s="75"/>
      <c r="N77" s="75"/>
      <c r="O77" s="75"/>
      <c r="P77" s="75"/>
      <c r="Q77" s="75"/>
      <c r="R77" s="75"/>
      <c r="S77" s="65"/>
    </row>
    <row r="78" customHeight="1" spans="1:19">
      <c r="A78" s="76"/>
      <c r="B78" s="76"/>
      <c r="C78" s="76"/>
      <c r="D78" s="76"/>
      <c r="E78" s="76"/>
      <c r="F78" s="76"/>
      <c r="G78" s="76"/>
      <c r="H78" s="76"/>
      <c r="I78" s="76"/>
      <c r="J78" s="76"/>
      <c r="K78" s="76"/>
      <c r="L78" s="76"/>
      <c r="M78" s="76"/>
      <c r="N78" s="76"/>
      <c r="O78" s="76"/>
      <c r="P78" s="76"/>
      <c r="Q78" s="76"/>
      <c r="R78" s="76"/>
    </row>
    <row r="79" customHeight="1" spans="1:19">
      <c r="A79" s="76"/>
      <c r="B79" s="76"/>
      <c r="C79" s="76"/>
      <c r="D79" s="76"/>
      <c r="E79" s="76"/>
      <c r="F79" s="76"/>
      <c r="G79" s="76"/>
      <c r="H79" s="76"/>
      <c r="I79" s="76"/>
      <c r="J79" s="76"/>
      <c r="K79" s="76"/>
      <c r="L79" s="76"/>
      <c r="M79" s="76"/>
      <c r="N79" s="76"/>
      <c r="O79" s="76"/>
      <c r="P79" s="76"/>
      <c r="Q79" s="76"/>
      <c r="R79" s="76"/>
    </row>
    <row r="80" customHeight="1" spans="1:19">
      <c r="A80" s="76"/>
      <c r="B80" s="76"/>
      <c r="C80" s="76"/>
      <c r="D80" s="76"/>
      <c r="E80" s="76"/>
      <c r="F80" s="76"/>
      <c r="G80" s="76"/>
      <c r="H80" s="76"/>
      <c r="I80" s="76"/>
      <c r="J80" s="76"/>
      <c r="K80" s="76"/>
      <c r="L80" s="76"/>
      <c r="M80" s="76"/>
      <c r="N80" s="76"/>
      <c r="O80" s="76"/>
      <c r="P80" s="76"/>
      <c r="Q80" s="76"/>
      <c r="R80" s="76"/>
    </row>
    <row r="81" customHeight="1" spans="1:18">
      <c r="A81" s="76"/>
      <c r="B81" s="76"/>
      <c r="C81" s="76"/>
      <c r="D81" s="76"/>
      <c r="E81" s="76"/>
      <c r="F81" s="76"/>
      <c r="G81" s="76"/>
      <c r="H81" s="76"/>
      <c r="I81" s="76"/>
      <c r="J81" s="76"/>
      <c r="K81" s="76"/>
      <c r="L81" s="76"/>
      <c r="M81" s="76"/>
      <c r="N81" s="76"/>
      <c r="O81" s="76"/>
      <c r="P81" s="76"/>
      <c r="Q81" s="76"/>
      <c r="R81" s="76"/>
    </row>
    <row r="82" customHeight="1" spans="1:18">
      <c r="A82" s="76"/>
      <c r="B82" s="76"/>
      <c r="C82" s="76"/>
      <c r="D82" s="76"/>
      <c r="E82" s="76"/>
      <c r="F82" s="76"/>
      <c r="G82" s="76"/>
      <c r="H82" s="76"/>
      <c r="I82" s="76"/>
      <c r="J82" s="76"/>
      <c r="K82" s="76"/>
      <c r="L82" s="76"/>
      <c r="M82" s="76"/>
      <c r="N82" s="76"/>
      <c r="O82" s="76"/>
      <c r="P82" s="76"/>
      <c r="Q82" s="76"/>
      <c r="R82" s="76"/>
    </row>
    <row r="83" customHeight="1" spans="1:18">
      <c r="A83" s="76"/>
      <c r="B83" s="76"/>
      <c r="C83" s="76"/>
      <c r="D83" s="76"/>
      <c r="E83" s="76"/>
      <c r="F83" s="76"/>
      <c r="G83" s="76"/>
      <c r="H83" s="76"/>
      <c r="I83" s="76"/>
      <c r="J83" s="76"/>
      <c r="K83" s="76"/>
      <c r="L83" s="76"/>
      <c r="M83" s="76"/>
      <c r="N83" s="76"/>
      <c r="O83" s="76"/>
      <c r="P83" s="76"/>
      <c r="Q83" s="76"/>
      <c r="R83" s="76"/>
    </row>
    <row r="84" customHeight="1" spans="1:18">
      <c r="A84" s="76"/>
      <c r="B84" s="76"/>
      <c r="C84" s="76"/>
      <c r="D84" s="76"/>
      <c r="E84" s="76"/>
      <c r="F84" s="76"/>
      <c r="G84" s="76"/>
      <c r="H84" s="76"/>
      <c r="I84" s="76"/>
      <c r="J84" s="76"/>
      <c r="K84" s="76"/>
      <c r="L84" s="76"/>
      <c r="M84" s="76"/>
      <c r="N84" s="76"/>
      <c r="O84" s="76"/>
      <c r="P84" s="76"/>
      <c r="Q84" s="76"/>
      <c r="R84" s="76"/>
    </row>
    <row r="85" customHeight="1" spans="1:18">
      <c r="A85" s="76"/>
      <c r="B85" s="76"/>
      <c r="C85" s="76"/>
      <c r="D85" s="76"/>
      <c r="E85" s="76"/>
      <c r="F85" s="76"/>
      <c r="G85" s="76"/>
      <c r="H85" s="76"/>
      <c r="I85" s="76"/>
      <c r="J85" s="76"/>
      <c r="K85" s="76"/>
      <c r="L85" s="76"/>
      <c r="M85" s="76"/>
      <c r="N85" s="76"/>
      <c r="O85" s="76"/>
      <c r="P85" s="76"/>
      <c r="Q85" s="76"/>
      <c r="R85" s="76"/>
    </row>
    <row r="86" customHeight="1" spans="1:18">
      <c r="A86" s="76"/>
      <c r="B86" s="76"/>
      <c r="C86" s="76"/>
      <c r="D86" s="76"/>
      <c r="E86" s="76"/>
      <c r="F86" s="76"/>
      <c r="G86" s="76"/>
      <c r="H86" s="76"/>
      <c r="I86" s="76"/>
      <c r="J86" s="76"/>
      <c r="K86" s="76"/>
      <c r="L86" s="76"/>
      <c r="M86" s="76"/>
      <c r="N86" s="76"/>
      <c r="O86" s="76"/>
      <c r="P86" s="76"/>
      <c r="Q86" s="76"/>
      <c r="R86" s="76"/>
    </row>
    <row r="87" customHeight="1" spans="1:18">
      <c r="A87" s="76"/>
      <c r="B87" s="76"/>
      <c r="C87" s="76"/>
      <c r="D87" s="76"/>
      <c r="E87" s="76"/>
      <c r="F87" s="76"/>
      <c r="G87" s="76"/>
      <c r="H87" s="76"/>
      <c r="I87" s="76"/>
      <c r="J87" s="76"/>
      <c r="K87" s="76"/>
      <c r="L87" s="76"/>
      <c r="M87" s="76"/>
      <c r="N87" s="76"/>
      <c r="O87" s="76"/>
      <c r="P87" s="76"/>
      <c r="Q87" s="76"/>
      <c r="R87" s="76"/>
    </row>
  </sheetData>
  <mergeCells count="5">
    <mergeCell ref="A1:M1"/>
    <mergeCell ref="A2:M2"/>
    <mergeCell ref="A27:B27"/>
    <mergeCell ref="A28:B28"/>
    <mergeCell ref="A29:B29"/>
  </mergeCells>
  <printOptions horizontalCentered="1"/>
  <pageMargins left="0.590551181102362" right="0.590551181102362" top="0.866141732283464" bottom="0.866141732283464" header="0.47244094488189" footer="0.590551181102362"/>
  <pageSetup paperSize="9" scale="84" fitToHeight="0" orientation="landscape" blackAndWhite="1"/>
  <headerFooter scaleWithDoc="0">
    <oddFooter>&amp;L&amp;"宋体,常规"&amp;11被评估单位填表人：
填表日期：2015年  月&amp;R&amp;"宋体,常规"&amp;11评估人员：</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L86"/>
  <sheetViews>
    <sheetView view="pageBreakPreview" zoomScaleNormal="100" workbookViewId="0">
      <selection activeCell="F4" sqref="F4:G4"/>
    </sheetView>
  </sheetViews>
  <sheetFormatPr defaultColWidth="9" defaultRowHeight="15.75" customHeight="1"/>
  <cols>
    <col min="1" max="1" width="9.66666666666667" style="48" customWidth="1"/>
    <col min="2" max="2" width="29" style="48" customWidth="1"/>
    <col min="3" max="3" width="16.5" style="328" customWidth="1"/>
    <col min="4" max="6" width="16.5" style="48" customWidth="1"/>
    <col min="7" max="16384" width="9" style="48"/>
  </cols>
  <sheetData>
    <row r="1" s="46" customFormat="1" ht="27.75" customHeight="1" spans="1:12">
      <c r="A1" s="49" t="s">
        <v>328</v>
      </c>
      <c r="B1" s="49"/>
      <c r="C1" s="49"/>
      <c r="D1" s="49"/>
      <c r="E1" s="49"/>
      <c r="F1" s="49"/>
    </row>
    <row r="2" ht="16.5" customHeight="1" spans="1:12">
      <c r="A2" s="50" t="str">
        <f>公用信息!E7</f>
        <v>评估基准日：2025年10月31日</v>
      </c>
      <c r="B2" s="50"/>
      <c r="C2" s="51"/>
      <c r="D2" s="51"/>
      <c r="E2" s="51"/>
      <c r="F2" s="51"/>
      <c r="G2" s="52"/>
      <c r="H2" s="52"/>
      <c r="I2" s="52"/>
      <c r="J2" s="52"/>
      <c r="K2" s="52"/>
    </row>
    <row r="3" ht="16.5" customHeight="1" spans="1:12">
      <c r="A3" s="50"/>
      <c r="B3" s="50"/>
      <c r="C3" s="51"/>
      <c r="D3" s="51"/>
      <c r="E3" s="51"/>
      <c r="F3" s="53" t="s">
        <v>329</v>
      </c>
      <c r="G3" s="52"/>
      <c r="H3" s="52"/>
      <c r="I3" s="52"/>
      <c r="J3" s="52"/>
      <c r="K3" s="52"/>
    </row>
    <row r="4" ht="16.5" customHeight="1" spans="1:12">
      <c r="A4" s="90" t="str">
        <f>公用信息!E6</f>
        <v>被评估单位：杭州建德杭氧气体有限公司</v>
      </c>
      <c r="B4" s="52"/>
      <c r="C4" s="329"/>
      <c r="D4" s="52"/>
      <c r="E4" s="52"/>
      <c r="F4" s="55" t="e">
        <f>#REF!</f>
        <v>#REF!</v>
      </c>
      <c r="G4" s="52"/>
      <c r="H4" s="52"/>
      <c r="I4" s="52"/>
      <c r="J4" s="52"/>
      <c r="K4" s="52"/>
    </row>
    <row r="5" s="47" customFormat="1" ht="16.5" customHeight="1" spans="1:12">
      <c r="A5" s="99" t="s">
        <v>330</v>
      </c>
      <c r="B5" s="99" t="s">
        <v>215</v>
      </c>
      <c r="C5" s="57" t="s">
        <v>111</v>
      </c>
      <c r="D5" s="56" t="s">
        <v>112</v>
      </c>
      <c r="E5" s="56" t="s">
        <v>113</v>
      </c>
      <c r="F5" s="56" t="s">
        <v>114</v>
      </c>
      <c r="G5" s="58"/>
      <c r="H5" s="58"/>
      <c r="I5" s="58"/>
      <c r="J5" s="58"/>
      <c r="K5" s="58"/>
      <c r="L5" s="59"/>
    </row>
    <row r="6" ht="16.5" customHeight="1" spans="1:12">
      <c r="A6" s="114" t="s">
        <v>331</v>
      </c>
      <c r="B6" s="238" t="s">
        <v>332</v>
      </c>
      <c r="C6" s="117">
        <f>'3-8-1应收利息'!G30</f>
        <v>0</v>
      </c>
      <c r="D6" s="117">
        <f>'3-8-1应收利息'!H30</f>
        <v>0</v>
      </c>
      <c r="E6" s="62">
        <f>D6-C6</f>
        <v>0</v>
      </c>
      <c r="F6" s="62" t="str">
        <f>IF(C6=0,"",E6/C6*100)</f>
        <v/>
      </c>
      <c r="G6" s="64"/>
      <c r="H6" s="64"/>
      <c r="I6" s="64"/>
      <c r="J6" s="64"/>
      <c r="K6" s="64"/>
      <c r="L6" s="65"/>
    </row>
    <row r="7" ht="16.5" customHeight="1" spans="1:12">
      <c r="A7" s="114" t="s">
        <v>333</v>
      </c>
      <c r="B7" s="238" t="s">
        <v>334</v>
      </c>
      <c r="C7" s="117">
        <f>'3-8-2应收股利'!E30</f>
        <v>0</v>
      </c>
      <c r="D7" s="117">
        <f>'3-8-2应收股利'!F30</f>
        <v>0</v>
      </c>
      <c r="E7" s="62">
        <f t="shared" ref="E7:E22" si="0">D7-C7</f>
        <v>0</v>
      </c>
      <c r="F7" s="62" t="str">
        <f t="shared" ref="F7:F26" si="1">IF(C7=0,"",E7/C7*100)</f>
        <v/>
      </c>
      <c r="G7" s="64"/>
      <c r="H7" s="64"/>
      <c r="I7" s="64"/>
      <c r="J7" s="64"/>
      <c r="K7" s="64"/>
      <c r="L7" s="65"/>
    </row>
    <row r="8" ht="16.5" customHeight="1" spans="1:12">
      <c r="A8" s="114" t="s">
        <v>335</v>
      </c>
      <c r="B8" s="238" t="s">
        <v>336</v>
      </c>
      <c r="C8" s="117">
        <f>'3-8-3其他应收款 '!I26</f>
        <v>0</v>
      </c>
      <c r="D8" s="117">
        <f>'3-8-3其他应收款 '!J26</f>
        <v>0</v>
      </c>
      <c r="E8" s="62">
        <f t="shared" si="0"/>
        <v>0</v>
      </c>
      <c r="F8" s="62" t="str">
        <f t="shared" si="1"/>
        <v/>
      </c>
      <c r="G8" s="64"/>
      <c r="H8" s="64"/>
      <c r="I8" s="64"/>
      <c r="J8" s="64"/>
      <c r="K8" s="64"/>
      <c r="L8" s="65"/>
    </row>
    <row r="9" ht="16.5" customHeight="1" spans="1:12">
      <c r="A9" s="56"/>
      <c r="B9" s="60"/>
      <c r="C9" s="117"/>
      <c r="D9" s="62"/>
      <c r="E9" s="62">
        <f t="shared" si="0"/>
        <v>0</v>
      </c>
      <c r="F9" s="62" t="str">
        <f t="shared" si="1"/>
        <v/>
      </c>
      <c r="G9" s="64"/>
      <c r="H9" s="64"/>
      <c r="I9" s="64"/>
      <c r="J9" s="64"/>
      <c r="K9" s="64"/>
      <c r="L9" s="65"/>
    </row>
    <row r="10" ht="16.5" customHeight="1" spans="1:12">
      <c r="A10" s="56"/>
      <c r="B10" s="60"/>
      <c r="C10" s="117"/>
      <c r="D10" s="62"/>
      <c r="E10" s="62">
        <f t="shared" si="0"/>
        <v>0</v>
      </c>
      <c r="F10" s="62" t="str">
        <f t="shared" si="1"/>
        <v/>
      </c>
      <c r="G10" s="64"/>
      <c r="H10" s="64"/>
      <c r="I10" s="64"/>
      <c r="J10" s="64"/>
      <c r="K10" s="64"/>
      <c r="L10" s="65"/>
    </row>
    <row r="11" ht="16.5" customHeight="1" spans="1:12">
      <c r="A11" s="56"/>
      <c r="B11" s="60"/>
      <c r="C11" s="117"/>
      <c r="D11" s="62"/>
      <c r="E11" s="62">
        <f t="shared" si="0"/>
        <v>0</v>
      </c>
      <c r="F11" s="62" t="str">
        <f t="shared" si="1"/>
        <v/>
      </c>
      <c r="G11" s="64"/>
      <c r="H11" s="64"/>
      <c r="I11" s="64"/>
      <c r="J11" s="64"/>
      <c r="K11" s="64"/>
      <c r="L11" s="65"/>
    </row>
    <row r="12" ht="16.5" customHeight="1" spans="1:12">
      <c r="A12" s="56"/>
      <c r="B12" s="60"/>
      <c r="C12" s="117"/>
      <c r="D12" s="62"/>
      <c r="E12" s="62">
        <f t="shared" si="0"/>
        <v>0</v>
      </c>
      <c r="F12" s="62" t="str">
        <f t="shared" si="1"/>
        <v/>
      </c>
      <c r="G12" s="64"/>
      <c r="H12" s="64"/>
      <c r="I12" s="64"/>
      <c r="J12" s="64"/>
      <c r="K12" s="64"/>
      <c r="L12" s="65"/>
    </row>
    <row r="13" ht="16.5" customHeight="1" spans="1:12">
      <c r="A13" s="56"/>
      <c r="B13" s="60"/>
      <c r="C13" s="117"/>
      <c r="D13" s="62"/>
      <c r="E13" s="62">
        <f t="shared" si="0"/>
        <v>0</v>
      </c>
      <c r="F13" s="62" t="str">
        <f t="shared" si="1"/>
        <v/>
      </c>
      <c r="G13" s="64"/>
      <c r="H13" s="64"/>
      <c r="I13" s="64"/>
      <c r="J13" s="64"/>
      <c r="K13" s="64"/>
      <c r="L13" s="65"/>
    </row>
    <row r="14" ht="16.5" customHeight="1" spans="1:12">
      <c r="A14" s="56"/>
      <c r="B14" s="60"/>
      <c r="C14" s="117"/>
      <c r="D14" s="62"/>
      <c r="E14" s="62">
        <f t="shared" si="0"/>
        <v>0</v>
      </c>
      <c r="F14" s="62" t="str">
        <f t="shared" si="1"/>
        <v/>
      </c>
      <c r="G14" s="64"/>
      <c r="H14" s="64"/>
      <c r="I14" s="64"/>
      <c r="J14" s="64"/>
      <c r="K14" s="64"/>
      <c r="L14" s="65"/>
    </row>
    <row r="15" ht="16.5" customHeight="1" spans="1:12">
      <c r="A15" s="56"/>
      <c r="B15" s="60"/>
      <c r="C15" s="117"/>
      <c r="D15" s="62"/>
      <c r="E15" s="62">
        <f t="shared" si="0"/>
        <v>0</v>
      </c>
      <c r="F15" s="62" t="str">
        <f t="shared" si="1"/>
        <v/>
      </c>
      <c r="G15" s="64"/>
      <c r="H15" s="64"/>
      <c r="I15" s="64"/>
      <c r="J15" s="64"/>
      <c r="K15" s="64"/>
      <c r="L15" s="65"/>
    </row>
    <row r="16" ht="16.5" customHeight="1" spans="1:12">
      <c r="A16" s="56"/>
      <c r="B16" s="60"/>
      <c r="C16" s="117"/>
      <c r="D16" s="62"/>
      <c r="E16" s="62">
        <f t="shared" si="0"/>
        <v>0</v>
      </c>
      <c r="F16" s="62" t="str">
        <f t="shared" si="1"/>
        <v/>
      </c>
      <c r="G16" s="64"/>
      <c r="H16" s="64"/>
      <c r="I16" s="64"/>
      <c r="J16" s="64"/>
      <c r="K16" s="64"/>
      <c r="L16" s="65"/>
    </row>
    <row r="17" ht="16.5" customHeight="1" spans="1:12">
      <c r="A17" s="56"/>
      <c r="B17" s="60"/>
      <c r="C17" s="117"/>
      <c r="D17" s="62"/>
      <c r="E17" s="62">
        <f t="shared" si="0"/>
        <v>0</v>
      </c>
      <c r="F17" s="62" t="str">
        <f t="shared" si="1"/>
        <v/>
      </c>
      <c r="G17" s="64"/>
      <c r="H17" s="64"/>
      <c r="I17" s="64"/>
      <c r="J17" s="64"/>
      <c r="K17" s="64"/>
      <c r="L17" s="65"/>
    </row>
    <row r="18" ht="16.5" customHeight="1" spans="1:12">
      <c r="A18" s="56"/>
      <c r="B18" s="60"/>
      <c r="C18" s="117"/>
      <c r="D18" s="62"/>
      <c r="E18" s="62">
        <f t="shared" si="0"/>
        <v>0</v>
      </c>
      <c r="F18" s="62" t="str">
        <f t="shared" si="1"/>
        <v/>
      </c>
      <c r="G18" s="64"/>
      <c r="H18" s="64"/>
      <c r="I18" s="64"/>
      <c r="J18" s="64"/>
      <c r="K18" s="64"/>
      <c r="L18" s="65"/>
    </row>
    <row r="19" ht="16.5" customHeight="1" spans="1:12">
      <c r="A19" s="56"/>
      <c r="B19" s="60"/>
      <c r="C19" s="117"/>
      <c r="D19" s="62"/>
      <c r="E19" s="62">
        <f t="shared" si="0"/>
        <v>0</v>
      </c>
      <c r="F19" s="62" t="str">
        <f t="shared" si="1"/>
        <v/>
      </c>
      <c r="G19" s="64"/>
      <c r="H19" s="64"/>
      <c r="I19" s="64"/>
      <c r="J19" s="64"/>
      <c r="K19" s="64"/>
      <c r="L19" s="65"/>
    </row>
    <row r="20" ht="16.5" customHeight="1" spans="1:12">
      <c r="A20" s="56"/>
      <c r="B20" s="60"/>
      <c r="C20" s="117"/>
      <c r="D20" s="62"/>
      <c r="E20" s="62">
        <f t="shared" si="0"/>
        <v>0</v>
      </c>
      <c r="F20" s="62" t="str">
        <f t="shared" si="1"/>
        <v/>
      </c>
      <c r="G20" s="64"/>
      <c r="H20" s="64"/>
      <c r="I20" s="64"/>
      <c r="J20" s="64"/>
      <c r="K20" s="64"/>
      <c r="L20" s="65"/>
    </row>
    <row r="21" ht="16.5" customHeight="1" spans="1:12">
      <c r="A21" s="56"/>
      <c r="B21" s="60"/>
      <c r="C21" s="117"/>
      <c r="D21" s="62"/>
      <c r="E21" s="62">
        <f t="shared" si="0"/>
        <v>0</v>
      </c>
      <c r="F21" s="62" t="str">
        <f t="shared" si="1"/>
        <v/>
      </c>
      <c r="G21" s="64"/>
      <c r="H21" s="64"/>
      <c r="I21" s="64"/>
      <c r="J21" s="64"/>
      <c r="K21" s="64"/>
      <c r="L21" s="65"/>
    </row>
    <row r="22" ht="16.5" customHeight="1" spans="1:12">
      <c r="A22" s="56"/>
      <c r="B22" s="60"/>
      <c r="C22" s="117"/>
      <c r="D22" s="62"/>
      <c r="E22" s="62">
        <f t="shared" si="0"/>
        <v>0</v>
      </c>
      <c r="F22" s="62" t="str">
        <f t="shared" si="1"/>
        <v/>
      </c>
      <c r="G22" s="64"/>
      <c r="H22" s="64"/>
      <c r="I22" s="64"/>
      <c r="J22" s="64"/>
      <c r="K22" s="64"/>
      <c r="L22" s="65"/>
    </row>
    <row r="23" ht="16.5" customHeight="1" spans="1:12">
      <c r="A23" s="67" t="s">
        <v>309</v>
      </c>
      <c r="B23" s="57"/>
      <c r="C23" s="117">
        <f>ROUND(SUM(C6:C22),2)</f>
        <v>0</v>
      </c>
      <c r="D23" s="117">
        <f>ROUND(SUM(D6:D22),2)</f>
        <v>0</v>
      </c>
      <c r="E23" s="62">
        <f t="shared" ref="E23:E26" si="2">D23-C23</f>
        <v>0</v>
      </c>
      <c r="F23" s="62" t="str">
        <f t="shared" si="1"/>
        <v/>
      </c>
      <c r="G23" s="64"/>
      <c r="H23" s="64"/>
      <c r="I23" s="64"/>
      <c r="J23" s="64"/>
      <c r="K23" s="64"/>
      <c r="L23" s="65"/>
    </row>
    <row r="24" ht="16.5" customHeight="1" spans="1:12">
      <c r="A24" s="67" t="s">
        <v>337</v>
      </c>
      <c r="B24" s="57"/>
      <c r="C24" s="117">
        <f>'3-8-3其他应收款 '!I27</f>
        <v>0</v>
      </c>
      <c r="D24" s="62"/>
      <c r="E24" s="62">
        <f t="shared" si="2"/>
        <v>0</v>
      </c>
      <c r="F24" s="62" t="str">
        <f t="shared" si="1"/>
        <v/>
      </c>
      <c r="G24" s="64"/>
      <c r="H24" s="64"/>
      <c r="I24" s="64"/>
      <c r="J24" s="64"/>
      <c r="K24" s="64"/>
      <c r="L24" s="65"/>
    </row>
    <row r="25" ht="16.5" customHeight="1" spans="1:12">
      <c r="A25" s="327" t="s">
        <v>338</v>
      </c>
      <c r="B25" s="57"/>
      <c r="C25" s="117"/>
      <c r="D25" s="62">
        <f>'3-8-3其他应收款 '!J28</f>
        <v>0</v>
      </c>
      <c r="E25" s="62">
        <f t="shared" si="2"/>
        <v>0</v>
      </c>
      <c r="F25" s="62" t="str">
        <f t="shared" si="1"/>
        <v/>
      </c>
      <c r="G25" s="64"/>
      <c r="H25" s="64"/>
      <c r="I25" s="64"/>
      <c r="J25" s="64"/>
      <c r="K25" s="64"/>
      <c r="L25" s="65"/>
    </row>
    <row r="26" ht="16.5" customHeight="1" spans="1:12">
      <c r="A26" s="67" t="s">
        <v>254</v>
      </c>
      <c r="B26" s="57"/>
      <c r="C26" s="62">
        <f>ROUND(C23-C24,2)</f>
        <v>0</v>
      </c>
      <c r="D26" s="62">
        <f>ROUND(D23-D25,2)</f>
        <v>0</v>
      </c>
      <c r="E26" s="62">
        <f t="shared" si="2"/>
        <v>0</v>
      </c>
      <c r="F26" s="62" t="str">
        <f t="shared" si="1"/>
        <v/>
      </c>
      <c r="G26" s="64"/>
      <c r="H26" s="64"/>
      <c r="I26" s="64"/>
      <c r="J26" s="64"/>
      <c r="K26" s="64"/>
      <c r="L26" s="65"/>
    </row>
    <row r="27" customHeight="1" spans="1:12">
      <c r="A27" s="71"/>
      <c r="B27" s="64"/>
      <c r="C27" s="330"/>
      <c r="D27" s="120" t="s">
        <v>243</v>
      </c>
      <c r="E27" s="120"/>
      <c r="F27" s="120"/>
      <c r="G27" s="64"/>
      <c r="H27" s="64"/>
      <c r="I27" s="64"/>
      <c r="J27" s="64"/>
      <c r="K27" s="64"/>
      <c r="L27" s="65"/>
    </row>
    <row r="28" customHeight="1" spans="1:12">
      <c r="A28" s="92"/>
      <c r="B28" s="92"/>
      <c r="C28" s="330"/>
      <c r="D28" s="64"/>
      <c r="E28" s="64"/>
      <c r="F28" s="64"/>
      <c r="G28" s="64"/>
      <c r="H28" s="64"/>
      <c r="I28" s="64"/>
      <c r="J28" s="64"/>
      <c r="K28" s="64"/>
      <c r="L28" s="65"/>
    </row>
    <row r="29" customHeight="1" spans="1:12">
      <c r="A29" s="64"/>
      <c r="B29" s="373"/>
      <c r="C29" s="330"/>
      <c r="D29" s="64"/>
      <c r="E29" s="64"/>
      <c r="F29" s="64"/>
      <c r="G29" s="64"/>
      <c r="H29" s="64"/>
      <c r="I29" s="64"/>
      <c r="J29" s="64"/>
      <c r="K29" s="64"/>
      <c r="L29" s="65"/>
    </row>
    <row r="30" customHeight="1" spans="1:12">
      <c r="A30" s="64"/>
      <c r="B30" s="374"/>
      <c r="C30" s="330"/>
      <c r="D30" s="64"/>
      <c r="E30" s="64"/>
      <c r="F30" s="64"/>
      <c r="G30" s="64"/>
      <c r="H30" s="64"/>
      <c r="I30" s="64"/>
      <c r="J30" s="64"/>
      <c r="K30" s="64"/>
      <c r="L30" s="65"/>
    </row>
    <row r="31" customHeight="1" spans="1:12">
      <c r="A31" s="64"/>
      <c r="B31" s="64"/>
      <c r="C31" s="330"/>
      <c r="D31" s="64"/>
      <c r="E31" s="64"/>
      <c r="F31" s="64"/>
      <c r="G31" s="64"/>
      <c r="H31" s="64"/>
      <c r="I31" s="64"/>
      <c r="J31" s="64"/>
      <c r="K31" s="64"/>
      <c r="L31" s="65"/>
    </row>
    <row r="32" customHeight="1" spans="1:12">
      <c r="A32" s="64"/>
      <c r="B32" s="64"/>
      <c r="C32" s="330"/>
      <c r="D32" s="64"/>
      <c r="E32" s="64"/>
      <c r="F32" s="64"/>
      <c r="G32" s="64"/>
      <c r="H32" s="64"/>
      <c r="I32" s="64"/>
      <c r="J32" s="64"/>
      <c r="K32" s="64"/>
      <c r="L32" s="65"/>
    </row>
    <row r="33" customHeight="1" spans="1:12">
      <c r="A33" s="64"/>
      <c r="B33" s="64"/>
      <c r="C33" s="330"/>
      <c r="D33" s="64"/>
      <c r="E33" s="64"/>
      <c r="F33" s="64"/>
      <c r="G33" s="64"/>
      <c r="H33" s="64"/>
      <c r="I33" s="64"/>
      <c r="J33" s="64"/>
      <c r="K33" s="64"/>
      <c r="L33" s="65"/>
    </row>
    <row r="34" customHeight="1" spans="1:12">
      <c r="A34" s="64"/>
      <c r="B34" s="64"/>
      <c r="C34" s="330"/>
      <c r="D34" s="64"/>
      <c r="E34" s="64"/>
      <c r="F34" s="64"/>
      <c r="G34" s="64"/>
      <c r="H34" s="64"/>
      <c r="I34" s="64"/>
      <c r="J34" s="64"/>
      <c r="K34" s="64"/>
      <c r="L34" s="65"/>
    </row>
    <row r="35" customHeight="1" spans="1:12">
      <c r="A35" s="64"/>
      <c r="B35" s="64"/>
      <c r="C35" s="330"/>
      <c r="D35" s="64"/>
      <c r="E35" s="64"/>
      <c r="F35" s="64"/>
      <c r="G35" s="64"/>
      <c r="H35" s="64"/>
      <c r="I35" s="64"/>
      <c r="J35" s="64"/>
      <c r="K35" s="64"/>
      <c r="L35" s="65"/>
    </row>
    <row r="36" customHeight="1" spans="1:12">
      <c r="A36" s="64"/>
      <c r="B36" s="64"/>
      <c r="C36" s="330"/>
      <c r="D36" s="64"/>
      <c r="E36" s="64"/>
      <c r="F36" s="64"/>
      <c r="G36" s="64"/>
      <c r="H36" s="64"/>
      <c r="I36" s="64"/>
      <c r="J36" s="64"/>
      <c r="K36" s="64"/>
      <c r="L36" s="65"/>
    </row>
    <row r="37" customHeight="1" spans="1:12">
      <c r="A37" s="64"/>
      <c r="B37" s="64"/>
      <c r="C37" s="330"/>
      <c r="D37" s="64"/>
      <c r="E37" s="64"/>
      <c r="F37" s="64"/>
      <c r="G37" s="64"/>
      <c r="H37" s="64"/>
      <c r="I37" s="64"/>
      <c r="J37" s="64"/>
      <c r="K37" s="64"/>
      <c r="L37" s="65"/>
    </row>
    <row r="38" customHeight="1" spans="1:12">
      <c r="A38" s="64"/>
      <c r="B38" s="64"/>
      <c r="C38" s="330"/>
      <c r="D38" s="64"/>
      <c r="E38" s="64"/>
      <c r="F38" s="64"/>
      <c r="G38" s="64"/>
      <c r="H38" s="64"/>
      <c r="I38" s="64"/>
      <c r="J38" s="64"/>
      <c r="K38" s="64"/>
      <c r="L38" s="65"/>
    </row>
    <row r="39" customHeight="1" spans="1:12">
      <c r="A39" s="64"/>
      <c r="B39" s="64"/>
      <c r="C39" s="330"/>
      <c r="D39" s="64"/>
      <c r="E39" s="64"/>
      <c r="F39" s="64"/>
      <c r="G39" s="64"/>
      <c r="H39" s="64"/>
      <c r="I39" s="64"/>
      <c r="J39" s="64"/>
      <c r="K39" s="64"/>
      <c r="L39" s="65"/>
    </row>
    <row r="40" customHeight="1" spans="1:12">
      <c r="A40" s="64"/>
      <c r="B40" s="64"/>
      <c r="C40" s="330"/>
      <c r="D40" s="64"/>
      <c r="E40" s="64"/>
      <c r="F40" s="64"/>
      <c r="G40" s="64"/>
      <c r="H40" s="64"/>
      <c r="I40" s="64"/>
      <c r="J40" s="64"/>
      <c r="K40" s="64"/>
      <c r="L40" s="65"/>
    </row>
    <row r="41" customHeight="1" spans="1:12">
      <c r="A41" s="64"/>
      <c r="B41" s="64"/>
      <c r="C41" s="330"/>
      <c r="D41" s="64"/>
      <c r="E41" s="64"/>
      <c r="F41" s="64"/>
      <c r="G41" s="64"/>
      <c r="H41" s="64"/>
      <c r="I41" s="64"/>
      <c r="J41" s="64"/>
      <c r="K41" s="64"/>
      <c r="L41" s="65"/>
    </row>
    <row r="42" customHeight="1" spans="1:12">
      <c r="A42" s="64"/>
      <c r="B42" s="64"/>
      <c r="C42" s="330"/>
      <c r="D42" s="64"/>
      <c r="E42" s="64"/>
      <c r="F42" s="64"/>
      <c r="G42" s="64"/>
      <c r="H42" s="64"/>
      <c r="I42" s="64"/>
      <c r="J42" s="64"/>
      <c r="K42" s="64"/>
      <c r="L42" s="65"/>
    </row>
    <row r="43" customHeight="1" spans="1:12">
      <c r="A43" s="64"/>
      <c r="B43" s="64"/>
      <c r="C43" s="330"/>
      <c r="D43" s="64"/>
      <c r="E43" s="64"/>
      <c r="F43" s="64"/>
      <c r="G43" s="64"/>
      <c r="H43" s="64"/>
      <c r="I43" s="64"/>
      <c r="J43" s="64"/>
      <c r="K43" s="64"/>
      <c r="L43" s="65"/>
    </row>
    <row r="44" customHeight="1" spans="1:12">
      <c r="A44" s="64"/>
      <c r="B44" s="64"/>
      <c r="C44" s="330"/>
      <c r="D44" s="64"/>
      <c r="E44" s="64"/>
      <c r="F44" s="64"/>
      <c r="G44" s="64"/>
      <c r="H44" s="64"/>
      <c r="I44" s="64"/>
      <c r="J44" s="64"/>
      <c r="K44" s="64"/>
      <c r="L44" s="65"/>
    </row>
    <row r="45" customHeight="1" spans="1:12">
      <c r="A45" s="64"/>
      <c r="B45" s="64"/>
      <c r="C45" s="330"/>
      <c r="D45" s="64"/>
      <c r="E45" s="64"/>
      <c r="F45" s="64"/>
      <c r="G45" s="64"/>
      <c r="H45" s="64"/>
      <c r="I45" s="64"/>
      <c r="J45" s="64"/>
      <c r="K45" s="64"/>
      <c r="L45" s="65"/>
    </row>
    <row r="46" customHeight="1" spans="1:12">
      <c r="A46" s="64"/>
      <c r="B46" s="64"/>
      <c r="C46" s="330"/>
      <c r="D46" s="64"/>
      <c r="E46" s="64"/>
      <c r="F46" s="64"/>
      <c r="G46" s="64"/>
      <c r="H46" s="64"/>
      <c r="I46" s="64"/>
      <c r="J46" s="64"/>
      <c r="K46" s="64"/>
      <c r="L46" s="65"/>
    </row>
    <row r="47" customHeight="1" spans="1:12">
      <c r="A47" s="64"/>
      <c r="B47" s="64"/>
      <c r="C47" s="330"/>
      <c r="D47" s="64"/>
      <c r="E47" s="64"/>
      <c r="F47" s="64"/>
      <c r="G47" s="64"/>
      <c r="H47" s="64"/>
      <c r="I47" s="64"/>
      <c r="J47" s="64"/>
      <c r="K47" s="64"/>
      <c r="L47" s="65"/>
    </row>
    <row r="48" customHeight="1" spans="1:12">
      <c r="A48" s="64"/>
      <c r="B48" s="64"/>
      <c r="C48" s="330"/>
      <c r="D48" s="64"/>
      <c r="E48" s="64"/>
      <c r="F48" s="64"/>
      <c r="G48" s="64"/>
      <c r="H48" s="64"/>
      <c r="I48" s="64"/>
      <c r="J48" s="64"/>
      <c r="K48" s="64"/>
      <c r="L48" s="65"/>
    </row>
    <row r="49" customHeight="1" spans="1:12">
      <c r="A49" s="64"/>
      <c r="B49" s="64"/>
      <c r="C49" s="330"/>
      <c r="D49" s="64"/>
      <c r="E49" s="64"/>
      <c r="F49" s="64"/>
      <c r="G49" s="64"/>
      <c r="H49" s="64"/>
      <c r="I49" s="64"/>
      <c r="J49" s="64"/>
      <c r="K49" s="64"/>
      <c r="L49" s="65"/>
    </row>
    <row r="50" customHeight="1" spans="1:12">
      <c r="A50" s="64"/>
      <c r="B50" s="64"/>
      <c r="C50" s="330"/>
      <c r="D50" s="64"/>
      <c r="E50" s="64"/>
      <c r="F50" s="64"/>
      <c r="G50" s="64"/>
      <c r="H50" s="64"/>
      <c r="I50" s="64"/>
      <c r="J50" s="64"/>
      <c r="K50" s="64"/>
      <c r="L50" s="65"/>
    </row>
    <row r="51" customHeight="1" spans="1:12">
      <c r="A51" s="64"/>
      <c r="B51" s="64"/>
      <c r="C51" s="330"/>
      <c r="D51" s="64"/>
      <c r="E51" s="64"/>
      <c r="F51" s="64"/>
      <c r="G51" s="64"/>
      <c r="H51" s="64"/>
      <c r="I51" s="64"/>
      <c r="J51" s="64"/>
      <c r="K51" s="64"/>
      <c r="L51" s="65"/>
    </row>
    <row r="52" customHeight="1" spans="1:12">
      <c r="A52" s="64"/>
      <c r="B52" s="64"/>
      <c r="C52" s="330"/>
      <c r="D52" s="64"/>
      <c r="E52" s="64"/>
      <c r="F52" s="64"/>
      <c r="G52" s="64"/>
      <c r="H52" s="64"/>
      <c r="I52" s="64"/>
      <c r="J52" s="64"/>
      <c r="K52" s="64"/>
      <c r="L52" s="65"/>
    </row>
    <row r="53" customHeight="1" spans="1:12">
      <c r="A53" s="64"/>
      <c r="B53" s="64"/>
      <c r="C53" s="330"/>
      <c r="D53" s="64"/>
      <c r="E53" s="64"/>
      <c r="F53" s="64"/>
      <c r="G53" s="64"/>
      <c r="H53" s="64"/>
      <c r="I53" s="64"/>
      <c r="J53" s="64"/>
      <c r="K53" s="64"/>
      <c r="L53" s="65"/>
    </row>
    <row r="54" customHeight="1" spans="1:12">
      <c r="A54" s="64"/>
      <c r="B54" s="64"/>
      <c r="C54" s="330"/>
      <c r="D54" s="64"/>
      <c r="E54" s="64"/>
      <c r="F54" s="64"/>
      <c r="G54" s="64"/>
      <c r="H54" s="64"/>
      <c r="I54" s="64"/>
      <c r="J54" s="64"/>
      <c r="K54" s="64"/>
      <c r="L54" s="65"/>
    </row>
    <row r="55" customHeight="1" spans="1:12">
      <c r="A55" s="64"/>
      <c r="B55" s="64"/>
      <c r="C55" s="330"/>
      <c r="D55" s="64"/>
      <c r="E55" s="64"/>
      <c r="F55" s="64"/>
      <c r="G55" s="64"/>
      <c r="H55" s="64"/>
      <c r="I55" s="64"/>
      <c r="J55" s="64"/>
      <c r="K55" s="64"/>
      <c r="L55" s="65"/>
    </row>
    <row r="56" customHeight="1" spans="1:12">
      <c r="A56" s="64"/>
      <c r="B56" s="64"/>
      <c r="C56" s="330"/>
      <c r="D56" s="64"/>
      <c r="E56" s="64"/>
      <c r="F56" s="64"/>
      <c r="G56" s="64"/>
      <c r="H56" s="64"/>
      <c r="I56" s="64"/>
      <c r="J56" s="64"/>
      <c r="K56" s="64"/>
      <c r="L56" s="65"/>
    </row>
    <row r="57" customHeight="1" spans="1:12">
      <c r="A57" s="64"/>
      <c r="B57" s="64"/>
      <c r="C57" s="330"/>
      <c r="D57" s="64"/>
      <c r="E57" s="64"/>
      <c r="F57" s="64"/>
      <c r="G57" s="64"/>
      <c r="H57" s="64"/>
      <c r="I57" s="64"/>
      <c r="J57" s="64"/>
      <c r="K57" s="64"/>
      <c r="L57" s="65"/>
    </row>
    <row r="58" customHeight="1" spans="1:12">
      <c r="A58" s="64"/>
      <c r="B58" s="64"/>
      <c r="C58" s="330"/>
      <c r="D58" s="64"/>
      <c r="E58" s="64"/>
      <c r="F58" s="64"/>
      <c r="G58" s="64"/>
      <c r="H58" s="64"/>
      <c r="I58" s="64"/>
      <c r="J58" s="64"/>
      <c r="K58" s="64"/>
      <c r="L58" s="65"/>
    </row>
    <row r="59" customHeight="1" spans="1:12">
      <c r="A59" s="64"/>
      <c r="B59" s="64"/>
      <c r="C59" s="330"/>
      <c r="D59" s="64"/>
      <c r="E59" s="64"/>
      <c r="F59" s="64"/>
      <c r="G59" s="64"/>
      <c r="H59" s="64"/>
      <c r="I59" s="64"/>
      <c r="J59" s="64"/>
      <c r="K59" s="64"/>
      <c r="L59" s="65"/>
    </row>
    <row r="60" customHeight="1" spans="1:12">
      <c r="A60" s="64"/>
      <c r="B60" s="64"/>
      <c r="C60" s="330"/>
      <c r="D60" s="64"/>
      <c r="E60" s="64"/>
      <c r="F60" s="64"/>
      <c r="G60" s="64"/>
      <c r="H60" s="64"/>
      <c r="I60" s="64"/>
      <c r="J60" s="64"/>
      <c r="K60" s="64"/>
      <c r="L60" s="65"/>
    </row>
    <row r="61" customHeight="1" spans="1:12">
      <c r="A61" s="64"/>
      <c r="B61" s="64"/>
      <c r="C61" s="330"/>
      <c r="D61" s="64"/>
      <c r="E61" s="64"/>
      <c r="F61" s="64"/>
      <c r="G61" s="64"/>
      <c r="H61" s="64"/>
      <c r="I61" s="64"/>
      <c r="J61" s="64"/>
      <c r="K61" s="64"/>
      <c r="L61" s="65"/>
    </row>
    <row r="62" customHeight="1" spans="1:12">
      <c r="A62" s="64"/>
      <c r="B62" s="64"/>
      <c r="C62" s="330"/>
      <c r="D62" s="64"/>
      <c r="E62" s="64"/>
      <c r="F62" s="64"/>
      <c r="G62" s="64"/>
      <c r="H62" s="64"/>
      <c r="I62" s="64"/>
      <c r="J62" s="64"/>
      <c r="K62" s="64"/>
      <c r="L62" s="65"/>
    </row>
    <row r="63" customHeight="1" spans="1:12">
      <c r="A63" s="64"/>
      <c r="B63" s="64"/>
      <c r="C63" s="330"/>
      <c r="D63" s="64"/>
      <c r="E63" s="64"/>
      <c r="F63" s="64"/>
      <c r="G63" s="64"/>
      <c r="H63" s="64"/>
      <c r="I63" s="64"/>
      <c r="J63" s="64"/>
      <c r="K63" s="64"/>
      <c r="L63" s="65"/>
    </row>
    <row r="64" customHeight="1" spans="1:12">
      <c r="A64" s="64"/>
      <c r="B64" s="64"/>
      <c r="C64" s="330"/>
      <c r="D64" s="64"/>
      <c r="E64" s="64"/>
      <c r="F64" s="64"/>
      <c r="G64" s="64"/>
      <c r="H64" s="64"/>
      <c r="I64" s="64"/>
      <c r="J64" s="64"/>
      <c r="K64" s="64"/>
      <c r="L64" s="65"/>
    </row>
    <row r="65" customHeight="1" spans="1:12">
      <c r="A65" s="64"/>
      <c r="B65" s="64"/>
      <c r="C65" s="330"/>
      <c r="D65" s="64"/>
      <c r="E65" s="64"/>
      <c r="F65" s="64"/>
      <c r="G65" s="64"/>
      <c r="H65" s="64"/>
      <c r="I65" s="64"/>
      <c r="J65" s="64"/>
      <c r="K65" s="64"/>
      <c r="L65" s="65"/>
    </row>
    <row r="66" customHeight="1" spans="1:12">
      <c r="A66" s="64"/>
      <c r="B66" s="64"/>
      <c r="C66" s="330"/>
      <c r="D66" s="64"/>
      <c r="E66" s="64"/>
      <c r="F66" s="64"/>
      <c r="G66" s="64"/>
      <c r="H66" s="64"/>
      <c r="I66" s="64"/>
      <c r="J66" s="64"/>
      <c r="K66" s="64"/>
      <c r="L66" s="65"/>
    </row>
    <row r="67" customHeight="1" spans="1:12">
      <c r="A67" s="64"/>
      <c r="B67" s="64"/>
      <c r="C67" s="330"/>
      <c r="D67" s="64"/>
      <c r="E67" s="64"/>
      <c r="F67" s="64"/>
      <c r="G67" s="64"/>
      <c r="H67" s="64"/>
      <c r="I67" s="64"/>
      <c r="J67" s="64"/>
      <c r="K67" s="64"/>
      <c r="L67" s="65"/>
    </row>
    <row r="68" customHeight="1" spans="1:12">
      <c r="A68" s="64"/>
      <c r="B68" s="64"/>
      <c r="C68" s="330"/>
      <c r="D68" s="64"/>
      <c r="E68" s="64"/>
      <c r="F68" s="64"/>
      <c r="G68" s="64"/>
      <c r="H68" s="64"/>
      <c r="I68" s="64"/>
      <c r="J68" s="64"/>
      <c r="K68" s="64"/>
      <c r="L68" s="65"/>
    </row>
    <row r="69" customHeight="1" spans="1:12">
      <c r="A69" s="64"/>
      <c r="B69" s="64"/>
      <c r="C69" s="330"/>
      <c r="D69" s="64"/>
      <c r="E69" s="64"/>
      <c r="F69" s="64"/>
      <c r="G69" s="64"/>
      <c r="H69" s="64"/>
      <c r="I69" s="64"/>
      <c r="J69" s="64"/>
      <c r="K69" s="64"/>
      <c r="L69" s="65"/>
    </row>
    <row r="70" customHeight="1" spans="1:12">
      <c r="A70" s="64"/>
      <c r="B70" s="64"/>
      <c r="C70" s="330"/>
      <c r="D70" s="64"/>
      <c r="E70" s="64"/>
      <c r="F70" s="64"/>
      <c r="G70" s="64"/>
      <c r="H70" s="64"/>
      <c r="I70" s="64"/>
      <c r="J70" s="64"/>
      <c r="K70" s="64"/>
      <c r="L70" s="65"/>
    </row>
    <row r="71" customHeight="1" spans="1:12">
      <c r="A71" s="64"/>
      <c r="B71" s="64"/>
      <c r="C71" s="330"/>
      <c r="D71" s="64"/>
      <c r="E71" s="64"/>
      <c r="F71" s="64"/>
      <c r="G71" s="64"/>
      <c r="H71" s="64"/>
      <c r="I71" s="64"/>
      <c r="J71" s="64"/>
      <c r="K71" s="64"/>
      <c r="L71" s="65"/>
    </row>
    <row r="72" customHeight="1" spans="1:12">
      <c r="A72" s="75"/>
      <c r="B72" s="75"/>
      <c r="C72" s="331"/>
      <c r="D72" s="75"/>
      <c r="E72" s="75"/>
      <c r="F72" s="75"/>
      <c r="G72" s="75"/>
      <c r="H72" s="75"/>
      <c r="I72" s="75"/>
      <c r="J72" s="75"/>
      <c r="K72" s="75"/>
      <c r="L72" s="65"/>
    </row>
    <row r="73" customHeight="1" spans="1:12">
      <c r="A73" s="75"/>
      <c r="B73" s="75"/>
      <c r="C73" s="331"/>
      <c r="D73" s="75"/>
      <c r="E73" s="75"/>
      <c r="F73" s="75"/>
      <c r="G73" s="75"/>
      <c r="H73" s="75"/>
      <c r="I73" s="75"/>
      <c r="J73" s="75"/>
      <c r="K73" s="75"/>
      <c r="L73" s="65"/>
    </row>
    <row r="74" customHeight="1" spans="1:12">
      <c r="A74" s="75"/>
      <c r="B74" s="75"/>
      <c r="C74" s="331"/>
      <c r="D74" s="75"/>
      <c r="E74" s="75"/>
      <c r="F74" s="75"/>
      <c r="G74" s="75"/>
      <c r="H74" s="75"/>
      <c r="I74" s="75"/>
      <c r="J74" s="75"/>
      <c r="K74" s="75"/>
      <c r="L74" s="65"/>
    </row>
    <row r="75" customHeight="1" spans="1:12">
      <c r="A75" s="75"/>
      <c r="B75" s="75"/>
      <c r="C75" s="331"/>
      <c r="D75" s="75"/>
      <c r="E75" s="75"/>
      <c r="F75" s="75"/>
      <c r="G75" s="75"/>
      <c r="H75" s="75"/>
      <c r="I75" s="75"/>
      <c r="J75" s="75"/>
      <c r="K75" s="75"/>
      <c r="L75" s="65"/>
    </row>
    <row r="76" customHeight="1" spans="1:12">
      <c r="A76" s="75"/>
      <c r="B76" s="75"/>
      <c r="C76" s="331"/>
      <c r="D76" s="75"/>
      <c r="E76" s="75"/>
      <c r="F76" s="75"/>
      <c r="G76" s="75"/>
      <c r="H76" s="75"/>
      <c r="I76" s="75"/>
      <c r="J76" s="75"/>
      <c r="K76" s="75"/>
      <c r="L76" s="65"/>
    </row>
    <row r="77" customHeight="1" spans="1:12">
      <c r="A77" s="76"/>
      <c r="B77" s="76"/>
      <c r="C77" s="332"/>
      <c r="D77" s="76"/>
      <c r="E77" s="76"/>
      <c r="F77" s="76"/>
      <c r="G77" s="76"/>
      <c r="H77" s="76"/>
      <c r="I77" s="76"/>
      <c r="J77" s="76"/>
      <c r="K77" s="76"/>
    </row>
    <row r="78" customHeight="1" spans="1:12">
      <c r="A78" s="76"/>
      <c r="B78" s="76"/>
      <c r="C78" s="332"/>
      <c r="D78" s="76"/>
      <c r="E78" s="76"/>
      <c r="F78" s="76"/>
      <c r="G78" s="76"/>
      <c r="H78" s="76"/>
      <c r="I78" s="76"/>
      <c r="J78" s="76"/>
      <c r="K78" s="76"/>
    </row>
    <row r="79" customHeight="1" spans="1:12">
      <c r="A79" s="76"/>
      <c r="B79" s="76"/>
      <c r="C79" s="332"/>
      <c r="D79" s="76"/>
      <c r="E79" s="76"/>
      <c r="F79" s="76"/>
      <c r="G79" s="76"/>
      <c r="H79" s="76"/>
      <c r="I79" s="76"/>
      <c r="J79" s="76"/>
      <c r="K79" s="76"/>
    </row>
    <row r="80" customHeight="1" spans="1:12">
      <c r="A80" s="76"/>
      <c r="B80" s="76"/>
      <c r="C80" s="332"/>
      <c r="D80" s="76"/>
      <c r="E80" s="76"/>
      <c r="F80" s="76"/>
      <c r="G80" s="76"/>
      <c r="H80" s="76"/>
      <c r="I80" s="76"/>
      <c r="J80" s="76"/>
      <c r="K80" s="76"/>
    </row>
    <row r="81" customHeight="1" spans="1:11">
      <c r="A81" s="76"/>
      <c r="B81" s="76"/>
      <c r="C81" s="332"/>
      <c r="D81" s="76"/>
      <c r="E81" s="76"/>
      <c r="F81" s="76"/>
      <c r="G81" s="76"/>
      <c r="H81" s="76"/>
      <c r="I81" s="76"/>
      <c r="J81" s="76"/>
      <c r="K81" s="76"/>
    </row>
    <row r="82" customHeight="1" spans="1:11">
      <c r="A82" s="76"/>
      <c r="B82" s="76"/>
      <c r="C82" s="332"/>
      <c r="D82" s="76"/>
      <c r="E82" s="76"/>
      <c r="F82" s="76"/>
      <c r="G82" s="76"/>
      <c r="H82" s="76"/>
      <c r="I82" s="76"/>
      <c r="J82" s="76"/>
      <c r="K82" s="76"/>
    </row>
    <row r="83" customHeight="1" spans="1:11">
      <c r="A83" s="76"/>
      <c r="B83" s="76"/>
      <c r="C83" s="332"/>
      <c r="D83" s="76"/>
      <c r="E83" s="76"/>
      <c r="F83" s="76"/>
      <c r="G83" s="76"/>
      <c r="H83" s="76"/>
      <c r="I83" s="76"/>
      <c r="J83" s="76"/>
      <c r="K83" s="76"/>
    </row>
    <row r="84" customHeight="1" spans="1:11">
      <c r="A84" s="76"/>
      <c r="B84" s="76"/>
      <c r="C84" s="332"/>
      <c r="D84" s="76"/>
      <c r="E84" s="76"/>
      <c r="F84" s="76"/>
      <c r="G84" s="76"/>
      <c r="H84" s="76"/>
      <c r="I84" s="76"/>
      <c r="J84" s="76"/>
      <c r="K84" s="76"/>
    </row>
    <row r="85" customHeight="1" spans="1:11">
      <c r="A85" s="76"/>
      <c r="B85" s="76"/>
      <c r="C85" s="332"/>
      <c r="D85" s="76"/>
      <c r="E85" s="76"/>
      <c r="F85" s="76"/>
      <c r="G85" s="76"/>
      <c r="H85" s="76"/>
      <c r="I85" s="76"/>
      <c r="J85" s="76"/>
      <c r="K85" s="76"/>
    </row>
    <row r="86" customHeight="1" spans="1:11">
      <c r="A86" s="76"/>
      <c r="B86" s="76"/>
      <c r="C86" s="332"/>
      <c r="D86" s="76"/>
      <c r="E86" s="76"/>
      <c r="F86" s="76"/>
      <c r="G86" s="76"/>
      <c r="H86" s="76"/>
      <c r="I86" s="76"/>
      <c r="J86" s="76"/>
      <c r="K86" s="76"/>
    </row>
  </sheetData>
  <mergeCells count="7">
    <mergeCell ref="A1:F1"/>
    <mergeCell ref="A2:F2"/>
    <mergeCell ref="A23:B23"/>
    <mergeCell ref="A24:B24"/>
    <mergeCell ref="A25:B25"/>
    <mergeCell ref="A26:B26"/>
    <mergeCell ref="D27:F27"/>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P89"/>
  <sheetViews>
    <sheetView view="pageBreakPreview" zoomScaleNormal="100" workbookViewId="0">
      <selection activeCell="F4" sqref="F4:G4"/>
    </sheetView>
  </sheetViews>
  <sheetFormatPr defaultColWidth="9" defaultRowHeight="15.75" customHeight="1"/>
  <cols>
    <col min="1" max="1" width="5" style="48" customWidth="1"/>
    <col min="2" max="2" width="22.5" style="48" customWidth="1"/>
    <col min="3" max="3" width="11.1666666666667" style="48" customWidth="1"/>
    <col min="4" max="4" width="11" style="48" customWidth="1"/>
    <col min="5" max="5" width="19.6666666666667" style="48" customWidth="1"/>
    <col min="6" max="6" width="9.5" style="48" customWidth="1"/>
    <col min="7" max="8" width="12.5" style="48" customWidth="1"/>
    <col min="9" max="9" width="10" style="48" customWidth="1"/>
    <col min="10" max="10" width="10.3333333333333" style="48" customWidth="1"/>
    <col min="11" max="16384" width="9" style="48"/>
  </cols>
  <sheetData>
    <row r="1" s="46" customFormat="1" ht="30" customHeight="1" spans="1:16">
      <c r="A1" s="49" t="s">
        <v>339</v>
      </c>
      <c r="B1" s="49"/>
      <c r="C1" s="49"/>
      <c r="D1" s="49"/>
      <c r="E1" s="49"/>
      <c r="F1" s="49"/>
      <c r="G1" s="49"/>
      <c r="H1" s="49"/>
      <c r="I1" s="49"/>
      <c r="J1" s="49"/>
      <c r="K1" s="49"/>
    </row>
    <row r="2" ht="16.5" customHeight="1" spans="1:16">
      <c r="A2" s="50" t="str">
        <f>'3-8其他应收款汇总'!A2:F2</f>
        <v>评估基准日：2025年10月31日</v>
      </c>
      <c r="B2" s="50"/>
      <c r="C2" s="50"/>
      <c r="D2" s="50"/>
      <c r="E2" s="50"/>
      <c r="F2" s="50"/>
      <c r="G2" s="50"/>
      <c r="H2" s="51"/>
      <c r="I2" s="51"/>
      <c r="J2" s="51"/>
      <c r="K2" s="51"/>
      <c r="L2" s="52"/>
      <c r="M2" s="52"/>
      <c r="N2" s="52"/>
      <c r="O2" s="52"/>
    </row>
    <row r="3" ht="16.5" customHeight="1" spans="1:16">
      <c r="A3" s="50"/>
      <c r="B3" s="50"/>
      <c r="C3" s="50"/>
      <c r="D3" s="50"/>
      <c r="E3" s="50"/>
      <c r="F3" s="50"/>
      <c r="G3" s="50"/>
      <c r="H3" s="51"/>
      <c r="I3" s="51"/>
      <c r="J3" s="51"/>
      <c r="K3" s="53" t="s">
        <v>340</v>
      </c>
      <c r="L3" s="52"/>
      <c r="M3" s="52"/>
      <c r="N3" s="52"/>
      <c r="O3" s="52"/>
    </row>
    <row r="4" ht="16.5" customHeight="1" spans="1:16">
      <c r="A4" s="90" t="str">
        <f>'3-8其他应收款汇总'!A4</f>
        <v>被评估单位：杭州建德杭氧气体有限公司</v>
      </c>
      <c r="B4" s="52"/>
      <c r="C4" s="52"/>
      <c r="D4" s="52"/>
      <c r="E4" s="52"/>
      <c r="F4" s="52"/>
      <c r="G4" s="52"/>
      <c r="H4" s="52"/>
      <c r="I4" s="52"/>
      <c r="J4" s="52"/>
      <c r="K4" s="55" t="e">
        <f>#REF!</f>
        <v>#REF!</v>
      </c>
      <c r="L4" s="52"/>
      <c r="M4" s="52"/>
      <c r="N4" s="52"/>
      <c r="O4" s="52"/>
    </row>
    <row r="5" s="47" customFormat="1" ht="21" customHeight="1" spans="1:16">
      <c r="A5" s="56" t="s">
        <v>175</v>
      </c>
      <c r="B5" s="56" t="s">
        <v>314</v>
      </c>
      <c r="C5" s="56" t="s">
        <v>316</v>
      </c>
      <c r="D5" s="56" t="s">
        <v>341</v>
      </c>
      <c r="E5" s="56" t="s">
        <v>342</v>
      </c>
      <c r="F5" s="56" t="s">
        <v>343</v>
      </c>
      <c r="G5" s="56" t="s">
        <v>111</v>
      </c>
      <c r="H5" s="56" t="s">
        <v>112</v>
      </c>
      <c r="I5" s="56" t="s">
        <v>113</v>
      </c>
      <c r="J5" s="56" t="s">
        <v>114</v>
      </c>
      <c r="K5" s="56" t="s">
        <v>247</v>
      </c>
      <c r="L5" s="58"/>
      <c r="M5" s="58"/>
      <c r="N5" s="58"/>
      <c r="O5" s="58"/>
      <c r="P5" s="59"/>
    </row>
    <row r="6" ht="16.5" customHeight="1" spans="1:16">
      <c r="A6" s="56"/>
      <c r="B6" s="60"/>
      <c r="C6" s="91"/>
      <c r="D6" s="162"/>
      <c r="E6" s="56"/>
      <c r="F6" s="56"/>
      <c r="G6" s="62"/>
      <c r="H6" s="62"/>
      <c r="I6" s="62">
        <f>H6-G6</f>
        <v>0</v>
      </c>
      <c r="J6" s="62" t="str">
        <f t="shared" ref="J6:J30" si="0">IF(G6=0,"",I6/G6*100)</f>
        <v/>
      </c>
      <c r="K6" s="63"/>
      <c r="L6" s="64"/>
      <c r="M6" s="64"/>
      <c r="N6" s="64"/>
      <c r="O6" s="64"/>
      <c r="P6" s="65"/>
    </row>
    <row r="7" ht="16.5" customHeight="1" spans="1:16">
      <c r="A7" s="56"/>
      <c r="B7" s="60"/>
      <c r="C7" s="91"/>
      <c r="D7" s="162"/>
      <c r="E7" s="56"/>
      <c r="F7" s="56"/>
      <c r="G7" s="62"/>
      <c r="H7" s="62"/>
      <c r="I7" s="62">
        <f t="shared" ref="I7:I30" si="1">H7-G7</f>
        <v>0</v>
      </c>
      <c r="J7" s="62" t="str">
        <f t="shared" si="0"/>
        <v/>
      </c>
      <c r="K7" s="63"/>
      <c r="L7" s="64"/>
      <c r="M7" s="64"/>
      <c r="N7" s="64"/>
      <c r="O7" s="64"/>
      <c r="P7" s="65"/>
    </row>
    <row r="8" ht="16.5" customHeight="1" spans="1:16">
      <c r="A8" s="56"/>
      <c r="B8" s="60"/>
      <c r="C8" s="91"/>
      <c r="D8" s="162"/>
      <c r="E8" s="56"/>
      <c r="F8" s="56"/>
      <c r="G8" s="62"/>
      <c r="H8" s="62"/>
      <c r="I8" s="62">
        <f t="shared" si="1"/>
        <v>0</v>
      </c>
      <c r="J8" s="62" t="str">
        <f t="shared" si="0"/>
        <v/>
      </c>
      <c r="K8" s="63"/>
      <c r="L8" s="64"/>
      <c r="M8" s="64"/>
      <c r="N8" s="64"/>
      <c r="O8" s="64"/>
      <c r="P8" s="65"/>
    </row>
    <row r="9" ht="16.5" customHeight="1" spans="1:16">
      <c r="A9" s="56"/>
      <c r="B9" s="60"/>
      <c r="C9" s="91"/>
      <c r="D9" s="162"/>
      <c r="E9" s="56"/>
      <c r="F9" s="56"/>
      <c r="G9" s="62"/>
      <c r="H9" s="62"/>
      <c r="I9" s="62">
        <f t="shared" si="1"/>
        <v>0</v>
      </c>
      <c r="J9" s="62" t="str">
        <f t="shared" si="0"/>
        <v/>
      </c>
      <c r="K9" s="63"/>
      <c r="L9" s="64"/>
      <c r="M9" s="64"/>
      <c r="N9" s="64"/>
      <c r="O9" s="64"/>
      <c r="P9" s="65"/>
    </row>
    <row r="10" ht="16.5" customHeight="1" spans="1:16">
      <c r="A10" s="56"/>
      <c r="B10" s="60"/>
      <c r="C10" s="91"/>
      <c r="D10" s="162"/>
      <c r="E10" s="56"/>
      <c r="F10" s="56"/>
      <c r="G10" s="62"/>
      <c r="H10" s="62"/>
      <c r="I10" s="62">
        <f t="shared" si="1"/>
        <v>0</v>
      </c>
      <c r="J10" s="62" t="str">
        <f t="shared" si="0"/>
        <v/>
      </c>
      <c r="K10" s="63"/>
      <c r="L10" s="64"/>
      <c r="M10" s="64"/>
      <c r="N10" s="64"/>
      <c r="O10" s="64"/>
      <c r="P10" s="65"/>
    </row>
    <row r="11" ht="16.5" customHeight="1" spans="1:16">
      <c r="A11" s="56"/>
      <c r="B11" s="60"/>
      <c r="C11" s="91"/>
      <c r="D11" s="162"/>
      <c r="E11" s="56"/>
      <c r="F11" s="56"/>
      <c r="G11" s="62"/>
      <c r="H11" s="62"/>
      <c r="I11" s="62">
        <f t="shared" si="1"/>
        <v>0</v>
      </c>
      <c r="J11" s="62" t="str">
        <f t="shared" si="0"/>
        <v/>
      </c>
      <c r="K11" s="63"/>
      <c r="L11" s="64"/>
      <c r="M11" s="64"/>
      <c r="N11" s="64"/>
      <c r="O11" s="64"/>
      <c r="P11" s="65"/>
    </row>
    <row r="12" ht="16.5" customHeight="1" spans="1:16">
      <c r="A12" s="56"/>
      <c r="B12" s="60"/>
      <c r="C12" s="91"/>
      <c r="D12" s="162"/>
      <c r="E12" s="56"/>
      <c r="F12" s="56"/>
      <c r="G12" s="62"/>
      <c r="H12" s="62"/>
      <c r="I12" s="62">
        <f t="shared" si="1"/>
        <v>0</v>
      </c>
      <c r="J12" s="62" t="str">
        <f t="shared" si="0"/>
        <v/>
      </c>
      <c r="K12" s="63"/>
      <c r="L12" s="64"/>
      <c r="M12" s="64"/>
      <c r="N12" s="64"/>
      <c r="O12" s="64"/>
      <c r="P12" s="65"/>
    </row>
    <row r="13" ht="16.5" customHeight="1" spans="1:16">
      <c r="A13" s="56"/>
      <c r="B13" s="60"/>
      <c r="C13" s="91"/>
      <c r="D13" s="162"/>
      <c r="E13" s="56"/>
      <c r="F13" s="56"/>
      <c r="G13" s="62"/>
      <c r="H13" s="62"/>
      <c r="I13" s="62">
        <f t="shared" si="1"/>
        <v>0</v>
      </c>
      <c r="J13" s="62" t="str">
        <f t="shared" si="0"/>
        <v/>
      </c>
      <c r="K13" s="63"/>
      <c r="L13" s="64"/>
      <c r="M13" s="64"/>
      <c r="N13" s="64"/>
      <c r="O13" s="64"/>
      <c r="P13" s="65"/>
    </row>
    <row r="14" ht="16.5" customHeight="1" spans="1:16">
      <c r="A14" s="56"/>
      <c r="B14" s="60"/>
      <c r="C14" s="91"/>
      <c r="D14" s="162"/>
      <c r="E14" s="56"/>
      <c r="F14" s="56"/>
      <c r="G14" s="62"/>
      <c r="H14" s="62"/>
      <c r="I14" s="62">
        <f t="shared" si="1"/>
        <v>0</v>
      </c>
      <c r="J14" s="62" t="str">
        <f t="shared" si="0"/>
        <v/>
      </c>
      <c r="K14" s="63"/>
      <c r="L14" s="64"/>
      <c r="M14" s="64"/>
      <c r="N14" s="64"/>
      <c r="O14" s="64"/>
      <c r="P14" s="65"/>
    </row>
    <row r="15" ht="16.5" customHeight="1" spans="1:16">
      <c r="A15" s="56"/>
      <c r="B15" s="60"/>
      <c r="C15" s="91"/>
      <c r="D15" s="162"/>
      <c r="E15" s="56"/>
      <c r="F15" s="56"/>
      <c r="G15" s="62"/>
      <c r="H15" s="62"/>
      <c r="I15" s="62">
        <f t="shared" si="1"/>
        <v>0</v>
      </c>
      <c r="J15" s="62" t="str">
        <f t="shared" si="0"/>
        <v/>
      </c>
      <c r="K15" s="63"/>
      <c r="L15" s="64"/>
      <c r="M15" s="64"/>
      <c r="N15" s="64"/>
      <c r="O15" s="64"/>
      <c r="P15" s="65"/>
    </row>
    <row r="16" ht="16.5" customHeight="1" spans="1:16">
      <c r="A16" s="56"/>
      <c r="B16" s="60"/>
      <c r="C16" s="91"/>
      <c r="D16" s="162"/>
      <c r="E16" s="56"/>
      <c r="F16" s="56"/>
      <c r="G16" s="62"/>
      <c r="H16" s="62"/>
      <c r="I16" s="62">
        <f t="shared" si="1"/>
        <v>0</v>
      </c>
      <c r="J16" s="62" t="str">
        <f t="shared" si="0"/>
        <v/>
      </c>
      <c r="K16" s="63"/>
      <c r="L16" s="64"/>
      <c r="M16" s="64"/>
      <c r="N16" s="64"/>
      <c r="O16" s="64"/>
      <c r="P16" s="65"/>
    </row>
    <row r="17" ht="16.5" customHeight="1" spans="1:16">
      <c r="A17" s="56"/>
      <c r="B17" s="60"/>
      <c r="C17" s="91"/>
      <c r="D17" s="162"/>
      <c r="E17" s="56"/>
      <c r="F17" s="56"/>
      <c r="G17" s="62"/>
      <c r="H17" s="62"/>
      <c r="I17" s="62">
        <f t="shared" si="1"/>
        <v>0</v>
      </c>
      <c r="J17" s="62" t="str">
        <f t="shared" si="0"/>
        <v/>
      </c>
      <c r="K17" s="63"/>
      <c r="L17" s="64"/>
      <c r="M17" s="64"/>
      <c r="N17" s="64"/>
      <c r="O17" s="64"/>
      <c r="P17" s="65"/>
    </row>
    <row r="18" ht="16.5" customHeight="1" spans="1:16">
      <c r="A18" s="56"/>
      <c r="B18" s="60"/>
      <c r="C18" s="91"/>
      <c r="D18" s="162"/>
      <c r="E18" s="56"/>
      <c r="F18" s="56"/>
      <c r="G18" s="62"/>
      <c r="H18" s="62"/>
      <c r="I18" s="62">
        <f t="shared" si="1"/>
        <v>0</v>
      </c>
      <c r="J18" s="62" t="str">
        <f t="shared" si="0"/>
        <v/>
      </c>
      <c r="K18" s="63"/>
      <c r="L18" s="64"/>
      <c r="M18" s="64"/>
      <c r="N18" s="64"/>
      <c r="O18" s="64"/>
      <c r="P18" s="65"/>
    </row>
    <row r="19" ht="16.5" customHeight="1" spans="1:16">
      <c r="A19" s="56"/>
      <c r="B19" s="60"/>
      <c r="C19" s="91"/>
      <c r="D19" s="162"/>
      <c r="E19" s="56"/>
      <c r="F19" s="56"/>
      <c r="G19" s="62"/>
      <c r="H19" s="62"/>
      <c r="I19" s="62">
        <f t="shared" si="1"/>
        <v>0</v>
      </c>
      <c r="J19" s="62" t="str">
        <f t="shared" si="0"/>
        <v/>
      </c>
      <c r="K19" s="63"/>
      <c r="L19" s="64"/>
      <c r="M19" s="64"/>
      <c r="N19" s="64"/>
      <c r="O19" s="64"/>
      <c r="P19" s="65"/>
    </row>
    <row r="20" ht="16.5" customHeight="1" spans="1:16">
      <c r="A20" s="56"/>
      <c r="B20" s="60"/>
      <c r="C20" s="91"/>
      <c r="D20" s="162"/>
      <c r="E20" s="56"/>
      <c r="F20" s="56"/>
      <c r="G20" s="62"/>
      <c r="H20" s="62"/>
      <c r="I20" s="62">
        <f t="shared" si="1"/>
        <v>0</v>
      </c>
      <c r="J20" s="62" t="str">
        <f t="shared" si="0"/>
        <v/>
      </c>
      <c r="K20" s="63"/>
      <c r="L20" s="64"/>
      <c r="M20" s="64"/>
      <c r="N20" s="64"/>
      <c r="O20" s="64"/>
      <c r="P20" s="65"/>
    </row>
    <row r="21" ht="16.5" customHeight="1" spans="1:16">
      <c r="A21" s="56"/>
      <c r="B21" s="60"/>
      <c r="C21" s="91"/>
      <c r="D21" s="162"/>
      <c r="E21" s="56"/>
      <c r="F21" s="56"/>
      <c r="G21" s="62"/>
      <c r="H21" s="62"/>
      <c r="I21" s="62">
        <f t="shared" si="1"/>
        <v>0</v>
      </c>
      <c r="J21" s="62" t="str">
        <f t="shared" si="0"/>
        <v/>
      </c>
      <c r="K21" s="63"/>
      <c r="L21" s="64"/>
      <c r="M21" s="64"/>
      <c r="N21" s="64"/>
      <c r="O21" s="64"/>
      <c r="P21" s="65"/>
    </row>
    <row r="22" ht="16.5" customHeight="1" spans="1:16">
      <c r="A22" s="56"/>
      <c r="B22" s="60"/>
      <c r="C22" s="91"/>
      <c r="D22" s="162"/>
      <c r="E22" s="56"/>
      <c r="F22" s="56"/>
      <c r="G22" s="62"/>
      <c r="H22" s="62"/>
      <c r="I22" s="62">
        <f t="shared" si="1"/>
        <v>0</v>
      </c>
      <c r="J22" s="62" t="str">
        <f t="shared" si="0"/>
        <v/>
      </c>
      <c r="K22" s="63"/>
      <c r="L22" s="64"/>
      <c r="M22" s="64"/>
      <c r="N22" s="64"/>
      <c r="O22" s="64"/>
      <c r="P22" s="65"/>
    </row>
    <row r="23" ht="16.5" customHeight="1" spans="1:16">
      <c r="A23" s="56"/>
      <c r="B23" s="60"/>
      <c r="C23" s="91"/>
      <c r="D23" s="162"/>
      <c r="E23" s="56"/>
      <c r="F23" s="56"/>
      <c r="G23" s="62"/>
      <c r="H23" s="62"/>
      <c r="I23" s="62">
        <f t="shared" si="1"/>
        <v>0</v>
      </c>
      <c r="J23" s="62" t="str">
        <f t="shared" si="0"/>
        <v/>
      </c>
      <c r="K23" s="63"/>
      <c r="L23" s="64"/>
      <c r="M23" s="64"/>
      <c r="N23" s="64"/>
      <c r="O23" s="64"/>
      <c r="P23" s="65"/>
    </row>
    <row r="24" ht="16.5" customHeight="1" spans="1:16">
      <c r="A24" s="56"/>
      <c r="B24" s="60"/>
      <c r="C24" s="91"/>
      <c r="D24" s="162"/>
      <c r="E24" s="56"/>
      <c r="F24" s="56"/>
      <c r="G24" s="62"/>
      <c r="H24" s="62"/>
      <c r="I24" s="62">
        <f t="shared" si="1"/>
        <v>0</v>
      </c>
      <c r="J24" s="62" t="str">
        <f t="shared" si="0"/>
        <v/>
      </c>
      <c r="K24" s="63"/>
      <c r="L24" s="64"/>
      <c r="M24" s="64"/>
      <c r="N24" s="64"/>
      <c r="O24" s="64"/>
      <c r="P24" s="65"/>
    </row>
    <row r="25" ht="16.5" customHeight="1" spans="1:16">
      <c r="A25" s="56"/>
      <c r="B25" s="60"/>
      <c r="C25" s="91"/>
      <c r="D25" s="162"/>
      <c r="E25" s="56"/>
      <c r="F25" s="56"/>
      <c r="G25" s="62"/>
      <c r="H25" s="62"/>
      <c r="I25" s="62">
        <f t="shared" si="1"/>
        <v>0</v>
      </c>
      <c r="J25" s="62" t="str">
        <f t="shared" si="0"/>
        <v/>
      </c>
      <c r="K25" s="63"/>
      <c r="L25" s="64"/>
      <c r="M25" s="64"/>
      <c r="N25" s="64"/>
      <c r="O25" s="64"/>
      <c r="P25" s="65"/>
    </row>
    <row r="26" ht="16.5" customHeight="1" spans="1:16">
      <c r="A26" s="56"/>
      <c r="B26" s="60"/>
      <c r="C26" s="91"/>
      <c r="D26" s="162"/>
      <c r="E26" s="56"/>
      <c r="F26" s="56"/>
      <c r="G26" s="62"/>
      <c r="H26" s="62"/>
      <c r="I26" s="62">
        <f t="shared" si="1"/>
        <v>0</v>
      </c>
      <c r="J26" s="62" t="str">
        <f t="shared" si="0"/>
        <v/>
      </c>
      <c r="K26" s="63"/>
      <c r="L26" s="64"/>
      <c r="M26" s="64"/>
      <c r="N26" s="64"/>
      <c r="O26" s="64"/>
      <c r="P26" s="65"/>
    </row>
    <row r="27" ht="16.5" customHeight="1" spans="1:16">
      <c r="A27" s="56"/>
      <c r="B27" s="60"/>
      <c r="C27" s="91"/>
      <c r="D27" s="162"/>
      <c r="E27" s="56"/>
      <c r="F27" s="56"/>
      <c r="G27" s="62"/>
      <c r="H27" s="62"/>
      <c r="I27" s="62">
        <f t="shared" si="1"/>
        <v>0</v>
      </c>
      <c r="J27" s="62" t="str">
        <f t="shared" si="0"/>
        <v/>
      </c>
      <c r="K27" s="63"/>
      <c r="L27" s="64"/>
      <c r="M27" s="64"/>
      <c r="N27" s="64"/>
      <c r="O27" s="64"/>
      <c r="P27" s="65"/>
    </row>
    <row r="28" ht="16.5" customHeight="1" spans="1:16">
      <c r="A28" s="56"/>
      <c r="B28" s="60"/>
      <c r="C28" s="91"/>
      <c r="D28" s="162"/>
      <c r="E28" s="56"/>
      <c r="F28" s="56"/>
      <c r="G28" s="62"/>
      <c r="H28" s="62"/>
      <c r="I28" s="62">
        <f t="shared" si="1"/>
        <v>0</v>
      </c>
      <c r="J28" s="62" t="str">
        <f t="shared" si="0"/>
        <v/>
      </c>
      <c r="K28" s="63"/>
      <c r="L28" s="64"/>
      <c r="M28" s="64"/>
      <c r="N28" s="64"/>
      <c r="O28" s="64"/>
      <c r="P28" s="65"/>
    </row>
    <row r="29" ht="16.5" customHeight="1" spans="1:16">
      <c r="A29" s="56"/>
      <c r="B29" s="60"/>
      <c r="C29" s="91"/>
      <c r="D29" s="162"/>
      <c r="E29" s="56"/>
      <c r="F29" s="56"/>
      <c r="G29" s="62"/>
      <c r="H29" s="62"/>
      <c r="I29" s="62">
        <f t="shared" si="1"/>
        <v>0</v>
      </c>
      <c r="J29" s="62" t="str">
        <f t="shared" si="0"/>
        <v/>
      </c>
      <c r="K29" s="63"/>
      <c r="L29" s="64"/>
      <c r="M29" s="64"/>
      <c r="N29" s="64"/>
      <c r="O29" s="64"/>
      <c r="P29" s="65"/>
    </row>
    <row r="30" ht="18" customHeight="1" spans="1:16">
      <c r="A30" s="67" t="s">
        <v>309</v>
      </c>
      <c r="B30" s="57"/>
      <c r="C30" s="63"/>
      <c r="D30" s="62">
        <f>ROUND(SUM(D6:D29),2)</f>
        <v>0</v>
      </c>
      <c r="E30" s="63"/>
      <c r="F30" s="63"/>
      <c r="G30" s="62">
        <f>ROUND(SUM(G6:G29),2)</f>
        <v>0</v>
      </c>
      <c r="H30" s="62">
        <f>ROUND(SUM(H6:H29),2)</f>
        <v>0</v>
      </c>
      <c r="I30" s="62">
        <f t="shared" si="1"/>
        <v>0</v>
      </c>
      <c r="J30" s="62" t="str">
        <f t="shared" si="0"/>
        <v/>
      </c>
      <c r="K30" s="63"/>
      <c r="L30" s="64"/>
      <c r="M30" s="64"/>
      <c r="N30" s="64"/>
      <c r="O30" s="64"/>
      <c r="P30" s="65"/>
    </row>
    <row r="31" customHeight="1" spans="1:16">
      <c r="A31" s="68"/>
      <c r="B31" s="68"/>
      <c r="C31" s="68"/>
      <c r="D31" s="68"/>
      <c r="E31" s="123"/>
      <c r="F31" s="123"/>
      <c r="G31" s="84"/>
      <c r="H31" s="84"/>
      <c r="I31" s="84"/>
      <c r="J31" s="84"/>
      <c r="K31" s="84"/>
      <c r="L31" s="64"/>
      <c r="M31" s="64"/>
      <c r="N31" s="64"/>
      <c r="O31" s="64"/>
      <c r="P31" s="65"/>
    </row>
    <row r="32" customHeight="1" spans="1:16">
      <c r="A32" s="71"/>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64"/>
      <c r="B72" s="64"/>
      <c r="C72" s="64"/>
      <c r="D72" s="64"/>
      <c r="E72" s="64"/>
      <c r="F72" s="64"/>
      <c r="G72" s="64"/>
      <c r="H72" s="64"/>
      <c r="I72" s="64"/>
      <c r="J72" s="64"/>
      <c r="K72" s="64"/>
      <c r="L72" s="64"/>
      <c r="M72" s="64"/>
      <c r="N72" s="64"/>
      <c r="O72" s="64"/>
      <c r="P72" s="65"/>
    </row>
    <row r="73" customHeight="1" spans="1:16">
      <c r="A73" s="64"/>
      <c r="B73" s="64"/>
      <c r="C73" s="64"/>
      <c r="D73" s="64"/>
      <c r="E73" s="64"/>
      <c r="F73" s="64"/>
      <c r="G73" s="64"/>
      <c r="H73" s="64"/>
      <c r="I73" s="64"/>
      <c r="J73" s="64"/>
      <c r="K73" s="64"/>
      <c r="L73" s="64"/>
      <c r="M73" s="64"/>
      <c r="N73" s="64"/>
      <c r="O73" s="64"/>
      <c r="P73" s="65"/>
    </row>
    <row r="74" customHeight="1" spans="1:16">
      <c r="A74" s="64"/>
      <c r="B74" s="64"/>
      <c r="C74" s="64"/>
      <c r="D74" s="64"/>
      <c r="E74" s="64"/>
      <c r="F74" s="64"/>
      <c r="G74" s="64"/>
      <c r="H74" s="64"/>
      <c r="I74" s="64"/>
      <c r="J74" s="64"/>
      <c r="K74" s="64"/>
      <c r="L74" s="64"/>
      <c r="M74" s="64"/>
      <c r="N74" s="64"/>
      <c r="O74" s="64"/>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5"/>
      <c r="B77" s="75"/>
      <c r="C77" s="75"/>
      <c r="D77" s="75"/>
      <c r="E77" s="75"/>
      <c r="F77" s="75"/>
      <c r="G77" s="75"/>
      <c r="H77" s="75"/>
      <c r="I77" s="75"/>
      <c r="J77" s="75"/>
      <c r="K77" s="75"/>
      <c r="L77" s="75"/>
      <c r="M77" s="75"/>
      <c r="N77" s="75"/>
      <c r="O77" s="75"/>
      <c r="P77" s="65"/>
    </row>
    <row r="78" customHeight="1" spans="1:16">
      <c r="A78" s="75"/>
      <c r="B78" s="75"/>
      <c r="C78" s="75"/>
      <c r="D78" s="75"/>
      <c r="E78" s="75"/>
      <c r="F78" s="75"/>
      <c r="G78" s="75"/>
      <c r="H78" s="75"/>
      <c r="I78" s="75"/>
      <c r="J78" s="75"/>
      <c r="K78" s="75"/>
      <c r="L78" s="75"/>
      <c r="M78" s="75"/>
      <c r="N78" s="75"/>
      <c r="O78" s="75"/>
      <c r="P78" s="65"/>
    </row>
    <row r="79" customHeight="1" spans="1:16">
      <c r="A79" s="75"/>
      <c r="B79" s="75"/>
      <c r="C79" s="75"/>
      <c r="D79" s="75"/>
      <c r="E79" s="75"/>
      <c r="F79" s="75"/>
      <c r="G79" s="75"/>
      <c r="H79" s="75"/>
      <c r="I79" s="75"/>
      <c r="J79" s="75"/>
      <c r="K79" s="75"/>
      <c r="L79" s="75"/>
      <c r="M79" s="75"/>
      <c r="N79" s="75"/>
      <c r="O79" s="75"/>
      <c r="P79" s="65"/>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row r="87" customHeight="1" spans="1:15">
      <c r="A87" s="76"/>
      <c r="B87" s="76"/>
      <c r="C87" s="76"/>
      <c r="D87" s="76"/>
      <c r="E87" s="76"/>
      <c r="F87" s="76"/>
      <c r="G87" s="76"/>
      <c r="H87" s="76"/>
      <c r="I87" s="76"/>
      <c r="J87" s="76"/>
      <c r="K87" s="76"/>
      <c r="L87" s="76"/>
      <c r="M87" s="76"/>
      <c r="N87" s="76"/>
      <c r="O87" s="76"/>
    </row>
    <row r="88" customHeight="1" spans="1:15">
      <c r="A88" s="76"/>
      <c r="B88" s="76"/>
      <c r="C88" s="76"/>
      <c r="D88" s="76"/>
      <c r="E88" s="76"/>
      <c r="F88" s="76"/>
      <c r="G88" s="76"/>
      <c r="H88" s="76"/>
      <c r="I88" s="76"/>
      <c r="J88" s="76"/>
      <c r="K88" s="76"/>
      <c r="L88" s="76"/>
      <c r="M88" s="76"/>
      <c r="N88" s="76"/>
      <c r="O88" s="76"/>
    </row>
    <row r="89" customHeight="1" spans="1:15">
      <c r="A89" s="76"/>
      <c r="B89" s="76"/>
      <c r="C89" s="76"/>
      <c r="D89" s="76"/>
      <c r="E89" s="76"/>
      <c r="F89" s="76"/>
      <c r="G89" s="76"/>
      <c r="H89" s="76"/>
      <c r="I89" s="76"/>
      <c r="J89" s="76"/>
      <c r="K89" s="76"/>
      <c r="L89" s="76"/>
      <c r="M89" s="76"/>
      <c r="N89" s="76"/>
      <c r="O89" s="76"/>
    </row>
  </sheetData>
  <mergeCells count="3">
    <mergeCell ref="A1:K1"/>
    <mergeCell ref="A2:K2"/>
    <mergeCell ref="A30:B30"/>
  </mergeCells>
  <printOptions horizontalCentered="1"/>
  <pageMargins left="0.590551181102362" right="0.590551181102362" top="0.866141732283464" bottom="0.866141732283464" header="0.47244094488189" footer="0.590551181102362"/>
  <pageSetup paperSize="9" scale="94" fitToHeight="0" orientation="landscape" blackAndWhite="1"/>
  <headerFooter scaleWithDoc="0">
    <oddFooter>&amp;L&amp;"宋体,常规"&amp;11被评估单位填表人：
填表日期：2015年  月&amp;R&amp;"宋体,常规"&amp;11评估人员：</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0000"/>
  </sheetPr>
  <dimension ref="A2:L65"/>
  <sheetViews>
    <sheetView showZeros="0" workbookViewId="0">
      <selection activeCell="H48" sqref="H48"/>
    </sheetView>
  </sheetViews>
  <sheetFormatPr defaultColWidth="9" defaultRowHeight="15.75"/>
  <cols>
    <col min="1" max="1" width="38.6666666666667" customWidth="1"/>
    <col min="2" max="2" width="21.3333333333333" customWidth="1"/>
    <col min="9" max="9" width="21.5" customWidth="1"/>
    <col min="10" max="10" width="22.6666666666667" customWidth="1"/>
    <col min="11" max="11" width="21" customWidth="1"/>
    <col min="12" max="12" width="14"/>
  </cols>
  <sheetData>
    <row r="2" ht="16.5" spans="2:11">
      <c r="B2" s="459"/>
      <c r="C2" s="459"/>
      <c r="D2" s="459"/>
      <c r="E2" s="459"/>
      <c r="F2" s="459" t="s">
        <v>109</v>
      </c>
    </row>
    <row r="3" ht="17.25" spans="2:11">
      <c r="B3" s="460" t="s">
        <v>110</v>
      </c>
      <c r="C3" s="461" t="s">
        <v>111</v>
      </c>
      <c r="D3" s="461" t="s">
        <v>112</v>
      </c>
      <c r="E3" s="461" t="s">
        <v>113</v>
      </c>
      <c r="F3" s="462" t="s">
        <v>114</v>
      </c>
    </row>
    <row r="4" ht="27.75" spans="2:11">
      <c r="B4" s="463"/>
      <c r="C4" s="464" t="s">
        <v>115</v>
      </c>
      <c r="D4" s="464" t="s">
        <v>116</v>
      </c>
      <c r="E4" s="464" t="s">
        <v>117</v>
      </c>
      <c r="F4" s="465" t="s">
        <v>118</v>
      </c>
      <c r="I4" s="459"/>
      <c r="J4" s="459"/>
      <c r="K4" s="466" t="s">
        <v>119</v>
      </c>
    </row>
    <row r="5" ht="17.25" spans="2:11">
      <c r="B5" s="467" t="s">
        <v>120</v>
      </c>
      <c r="C5" s="468">
        <f>IF('1-汇总表'!C7="","",ROUND('1-汇总表'!C7,2))</f>
        <v>0</v>
      </c>
      <c r="D5" s="468">
        <f>IF('1-汇总表'!D7="","",ROUND('1-汇总表'!D7,2))</f>
        <v>0</v>
      </c>
      <c r="E5" s="468">
        <f>IF('1-汇总表'!E7="","",ROUND('1-汇总表'!E7,2))</f>
        <v>0</v>
      </c>
      <c r="F5" s="469" t="str">
        <f>IF('1-汇总表'!F7="","",ROUND('1-汇总表'!F7,2))</f>
        <v/>
      </c>
      <c r="I5" s="461" t="s">
        <v>121</v>
      </c>
      <c r="J5" s="461" t="s">
        <v>122</v>
      </c>
      <c r="K5" s="462" t="s">
        <v>123</v>
      </c>
    </row>
    <row r="6" ht="16.5" spans="2:11">
      <c r="B6" s="470" t="s">
        <v>124</v>
      </c>
      <c r="C6" s="468" t="e">
        <f>IF(#REF!="","",ROUND(#REF!/10000,2))</f>
        <v>#REF!</v>
      </c>
      <c r="D6" s="468" t="e">
        <f>IF(#REF!="","",ROUND(#REF!/10000,2))</f>
        <v>#REF!</v>
      </c>
      <c r="E6" s="468" t="e">
        <f>IF(#REF!="","",ROUND(#REF!/10000,2))</f>
        <v>#REF!</v>
      </c>
      <c r="F6" s="469" t="e">
        <f>IF(#REF!="","",ROUND(#REF!,2))</f>
        <v>#REF!</v>
      </c>
      <c r="I6" s="467" t="s">
        <v>120</v>
      </c>
      <c r="J6" s="471"/>
      <c r="K6" s="472" t="e">
        <f>IF(#REF!="","",#REF!)</f>
        <v>#REF!</v>
      </c>
    </row>
    <row r="7" ht="16.5" spans="2:11">
      <c r="B7" s="467" t="s">
        <v>125</v>
      </c>
      <c r="C7" s="468" t="e">
        <f>IF('1-汇总表'!C8="","",ROUND('1-汇总表'!C8,2))</f>
        <v>#REF!</v>
      </c>
      <c r="D7" s="468" t="e">
        <f>IF('1-汇总表'!D8="","",ROUND('1-汇总表'!D8,2))</f>
        <v>#REF!</v>
      </c>
      <c r="E7" s="468" t="e">
        <f>IF('1-汇总表'!E8="","",ROUND('1-汇总表'!E8,2))</f>
        <v>#REF!</v>
      </c>
      <c r="F7" s="469" t="e">
        <f>IF('1-汇总表'!F8="","",ROUND('1-汇总表'!F8,2))</f>
        <v>#REF!</v>
      </c>
      <c r="I7" s="473" t="s">
        <v>126</v>
      </c>
      <c r="J7" s="471"/>
      <c r="K7" s="472" t="e">
        <f>IF(#REF!="","",ROUND(#REF!,2))</f>
        <v>#REF!</v>
      </c>
    </row>
    <row r="8" ht="16.5" spans="2:11">
      <c r="B8" s="474" t="s">
        <v>127</v>
      </c>
      <c r="C8" s="468">
        <f>IF('1-汇总表'!C12="","",ROUND('1-汇总表'!C12,2))</f>
        <v>0</v>
      </c>
      <c r="D8" s="468">
        <f>IF('1-汇总表'!D12="","",ROUND('1-汇总表'!D12,2))</f>
        <v>0</v>
      </c>
      <c r="E8" s="468">
        <f>IF('1-汇总表'!E12="","",ROUND('1-汇总表'!E12,2))</f>
        <v>0</v>
      </c>
      <c r="F8" s="469" t="str">
        <f>IF('1-汇总表'!F12="","",ROUND('1-汇总表'!F12,2))</f>
        <v/>
      </c>
      <c r="I8" s="475" t="s">
        <v>125</v>
      </c>
      <c r="J8" s="471"/>
      <c r="K8" s="472" t="e">
        <f>IF(#REF!="","",ROUND(#REF!,2))</f>
        <v>#REF!</v>
      </c>
    </row>
    <row r="9" ht="16.5" spans="2:11">
      <c r="B9" s="474" t="s">
        <v>128</v>
      </c>
      <c r="C9" s="468">
        <f>IF('1-汇总表'!C15="","",ROUND('1-汇总表'!C15,2))</f>
        <v>0</v>
      </c>
      <c r="D9" s="468">
        <f>IF('1-汇总表'!D15="","",ROUND('1-汇总表'!D15,2))</f>
        <v>0</v>
      </c>
      <c r="E9" s="468">
        <f>IF('1-汇总表'!E15="","",ROUND('1-汇总表'!E15,2))</f>
        <v>0</v>
      </c>
      <c r="F9" s="469" t="str">
        <f>IF('1-汇总表'!F15="","",ROUND('1-汇总表'!F15,2))</f>
        <v/>
      </c>
      <c r="I9" s="476" t="s">
        <v>129</v>
      </c>
      <c r="J9" s="471"/>
      <c r="K9" s="472" t="e">
        <f>IF(#REF!="","",ROUND(#REF!,2))</f>
        <v>#REF!</v>
      </c>
    </row>
    <row r="10" ht="16.5" spans="2:11">
      <c r="B10" s="474" t="s">
        <v>130</v>
      </c>
      <c r="C10" s="468" t="e">
        <f>IF('1-汇总表'!C16="","",ROUND('1-汇总表'!C16,2))</f>
        <v>#REF!</v>
      </c>
      <c r="D10" s="468" t="e">
        <f>IF('1-汇总表'!D16="","",ROUND('1-汇总表'!D16,2))</f>
        <v>#REF!</v>
      </c>
      <c r="E10" s="468" t="e">
        <f>IF('1-汇总表'!E16="","",ROUND('1-汇总表'!E16,2))</f>
        <v>#REF!</v>
      </c>
      <c r="F10" s="469" t="e">
        <f>IF('1-汇总表'!F16="","",ROUND('1-汇总表'!F16,2))</f>
        <v>#REF!</v>
      </c>
      <c r="I10" s="475" t="s">
        <v>131</v>
      </c>
      <c r="J10" s="471"/>
      <c r="K10" s="472" t="e">
        <f>IF(#REF!="","",ROUND(#REF!,2))</f>
        <v>#REF!</v>
      </c>
    </row>
    <row r="11" ht="16.5" spans="2:11">
      <c r="B11" s="474" t="s">
        <v>132</v>
      </c>
      <c r="C11" s="468">
        <f>IF('4-8固定资产汇总'!D10="","",ROUND('4-8固定资产汇总'!D10/10000,2))</f>
        <v>0.51</v>
      </c>
      <c r="D11" s="468">
        <f>IF('4-8固定资产汇总'!F10="","",ROUND('4-8固定资产汇总'!F10/10000,2))</f>
        <v>0</v>
      </c>
      <c r="E11" s="468">
        <f>IF('4-8固定资产汇总'!H10="","",ROUND('4-8固定资产汇总'!H10/10000,2))</f>
        <v>-0.51</v>
      </c>
      <c r="F11" s="469" t="str">
        <f>IF('4-8固定资产汇总'!J9="","",ROUND('4-8固定资产汇总'!J9,2))</f>
        <v/>
      </c>
      <c r="I11" s="467" t="s">
        <v>133</v>
      </c>
      <c r="J11" s="477" t="e">
        <f>IF('4-8固定资产汇总'!C20="","",ROUND('4-8固定资产汇总'!C20,2))</f>
        <v>#REF!</v>
      </c>
      <c r="K11" s="472" t="e">
        <f>IF(#REF!="","",ROUND(#REF!,2))</f>
        <v>#REF!</v>
      </c>
    </row>
    <row r="12" ht="16.5" spans="2:11">
      <c r="B12" s="474" t="s">
        <v>134</v>
      </c>
      <c r="C12" s="468" t="e">
        <f>IF('4-8固定资产汇总'!D16="","",ROUND('4-8固定资产汇总'!D16/10000,2))</f>
        <v>#REF!</v>
      </c>
      <c r="D12" s="468" t="e">
        <f>IF('4-8固定资产汇总'!F16="","",ROUND('4-8固定资产汇总'!F16/10000,2))</f>
        <v>#REF!</v>
      </c>
      <c r="E12" s="468" t="e">
        <f>IF('4-8固定资产汇总'!H16="","",ROUND('4-8固定资产汇总'!H16/10000,2))</f>
        <v>#REF!</v>
      </c>
      <c r="F12" s="469" t="e">
        <f>IF('4-8固定资产汇总'!J16="","",ROUND('4-8固定资产汇总'!J16,2))</f>
        <v>#REF!</v>
      </c>
      <c r="I12" s="467" t="s">
        <v>135</v>
      </c>
      <c r="J12" s="477">
        <f>IF('4-8固定资产汇总'!C10="","",ROUND('4-8固定资产汇总'!C10,2))</f>
        <v>14884</v>
      </c>
      <c r="K12" s="478">
        <f>IF('4-8固定资产汇总'!D10="","",ROUND('4-8固定资产汇总'!D10,2))</f>
        <v>5080.41</v>
      </c>
    </row>
    <row r="13" ht="16.5" spans="2:11">
      <c r="B13" s="474" t="s">
        <v>136</v>
      </c>
      <c r="C13" s="468">
        <f>IF('1-汇总表'!C17="","",ROUND('1-汇总表'!C17,2))</f>
        <v>0</v>
      </c>
      <c r="D13" s="468">
        <f>IF('1-汇总表'!D17="","",ROUND('1-汇总表'!D17,2))</f>
        <v>0</v>
      </c>
      <c r="E13" s="468">
        <f>IF('1-汇总表'!E17="","",ROUND('1-汇总表'!E17,2))</f>
        <v>0</v>
      </c>
      <c r="F13" s="469" t="str">
        <f>IF('1-汇总表'!F17="","",ROUND('1-汇总表'!F17,2))</f>
        <v/>
      </c>
      <c r="I13" s="470" t="s">
        <v>137</v>
      </c>
      <c r="J13" s="477" t="e">
        <f>IF('4-8固定资产汇总'!C16="","",ROUND('4-8固定资产汇总'!C16,2))</f>
        <v>#REF!</v>
      </c>
      <c r="K13" s="478" t="e">
        <f>IF('4-8固定资产汇总'!D16="","",ROUND('4-8固定资产汇总'!D16,2))</f>
        <v>#REF!</v>
      </c>
    </row>
    <row r="14" ht="16.5" spans="2:11">
      <c r="B14" s="474" t="s">
        <v>138</v>
      </c>
      <c r="C14" s="468">
        <f>IF('1-汇总表'!C21="","",ROUND('1-汇总表'!C21,2))</f>
        <v>0</v>
      </c>
      <c r="D14" s="468">
        <f>IF('1-汇总表'!D21="","",ROUND('1-汇总表'!D21,2))</f>
        <v>0</v>
      </c>
      <c r="E14" s="468">
        <f>IF('1-汇总表'!E21="","",ROUND('1-汇总表'!E21,2))</f>
        <v>0</v>
      </c>
      <c r="F14" s="468" t="str">
        <f>IF('1-汇总表'!F21="","",ROUND('1-汇总表'!F21,2))</f>
        <v/>
      </c>
      <c r="I14" s="470" t="s">
        <v>139</v>
      </c>
      <c r="J14" s="471"/>
      <c r="K14" s="472" t="e">
        <f>IF(#REF!="","",ROUND(#REF!,2))</f>
        <v>#REF!</v>
      </c>
    </row>
    <row r="15" ht="16.5" spans="2:11">
      <c r="B15" s="474" t="s">
        <v>140</v>
      </c>
      <c r="C15" s="468">
        <f>IF('4-13无形资产汇总'!C6="","",ROUND('4-13无形资产汇总'!C6/10000,2))</f>
        <v>0</v>
      </c>
      <c r="D15" s="468">
        <f>IF('4-13无形资产汇总'!D6="","",ROUND('4-13无形资产汇总'!D6/10000,2))</f>
        <v>0</v>
      </c>
      <c r="E15" s="468">
        <f>IF('4-13无形资产汇总'!E6="","",ROUND('4-13无形资产汇总'!E6/10000,2))</f>
        <v>0</v>
      </c>
      <c r="F15" s="469" t="str">
        <f>IF('4-13无形资产汇总'!F6="","",ROUND('4-13无形资产汇总'!F6,2))</f>
        <v/>
      </c>
      <c r="I15" s="470" t="s">
        <v>141</v>
      </c>
      <c r="J15" s="477"/>
      <c r="K15" s="472" t="e">
        <f>IF(#REF!="","",ROUND(#REF!,2))</f>
        <v>#REF!</v>
      </c>
    </row>
    <row r="16" ht="16.5" spans="2:11">
      <c r="B16" s="474" t="s">
        <v>142</v>
      </c>
      <c r="C16" s="468">
        <f>IF('1-汇总表'!C24="","",ROUND('1-汇总表'!C24,2))</f>
        <v>0</v>
      </c>
      <c r="D16" s="468">
        <f>IF('1-汇总表'!D24="","",ROUND('1-汇总表'!D24,2))</f>
        <v>0</v>
      </c>
      <c r="E16" s="468">
        <f>IF('1-汇总表'!E24="","",ROUND('1-汇总表'!E24,2))</f>
        <v>0</v>
      </c>
      <c r="F16" s="468" t="str">
        <f>IF('1-汇总表'!F24="","",ROUND('1-汇总表'!F24,2))</f>
        <v/>
      </c>
      <c r="I16" s="470" t="s">
        <v>143</v>
      </c>
      <c r="J16" s="477" t="str">
        <f>IF('4-13-1无形-土地'!K27="","",ROUND('4-13-1无形-土地'!K27,2))</f>
        <v/>
      </c>
      <c r="K16" s="478">
        <f>IF('4-13无形资产汇总'!C6="","",ROUND('4-13无形资产汇总'!C6,2))</f>
        <v>0</v>
      </c>
    </row>
    <row r="17" ht="16.5" spans="1:12">
      <c r="B17" s="474" t="s">
        <v>144</v>
      </c>
      <c r="C17" s="468">
        <f>IF('1-汇总表'!C25="","",ROUND('1-汇总表'!C25,2))</f>
        <v>0</v>
      </c>
      <c r="D17" s="468">
        <f>IF('1-汇总表'!D25="","",ROUND('1-汇总表'!D25,2))</f>
        <v>0</v>
      </c>
      <c r="E17" s="468">
        <f>IF('1-汇总表'!E25="","",ROUND('1-汇总表'!E25,2))</f>
        <v>0</v>
      </c>
      <c r="F17" s="468" t="str">
        <f>IF('1-汇总表'!F25="","",ROUND('1-汇总表'!F25,2))</f>
        <v/>
      </c>
      <c r="I17" s="467" t="s">
        <v>145</v>
      </c>
      <c r="J17" s="471"/>
      <c r="K17" s="472" t="e">
        <f>IF(#REF!="","",ROUND(#REF!,2))</f>
        <v>#REF!</v>
      </c>
    </row>
    <row r="18" ht="16.5" spans="1:12">
      <c r="B18" s="474" t="s">
        <v>146</v>
      </c>
      <c r="C18" s="468">
        <f>IF('1-汇总表'!C26="","",ROUND('1-汇总表'!C26,2))</f>
        <v>0</v>
      </c>
      <c r="D18" s="468">
        <f>IF('1-汇总表'!D26="","",ROUND('1-汇总表'!D26,2))</f>
        <v>0</v>
      </c>
      <c r="E18" s="468">
        <f>IF('1-汇总表'!E26="","",ROUND('1-汇总表'!E26,2))</f>
        <v>0</v>
      </c>
      <c r="F18" s="468" t="str">
        <f>IF('1-汇总表'!F26="","",ROUND('1-汇总表'!F26,2))</f>
        <v/>
      </c>
      <c r="I18" s="467" t="s">
        <v>147</v>
      </c>
      <c r="J18" s="471"/>
      <c r="K18" s="472" t="e">
        <f>IF(#REF!="","",ROUND(#REF!,2))</f>
        <v>#REF!</v>
      </c>
    </row>
    <row r="19" ht="16.5" spans="1:12">
      <c r="B19" s="479" t="s">
        <v>148</v>
      </c>
      <c r="C19" s="480" t="e">
        <f>IF('1-汇总表'!C27="","",ROUND('1-汇总表'!C27,2))</f>
        <v>#REF!</v>
      </c>
      <c r="D19" s="480" t="e">
        <f>IF('1-汇总表'!D27="","",ROUND('1-汇总表'!D27,2))</f>
        <v>#REF!</v>
      </c>
      <c r="E19" s="480" t="e">
        <f>IF('1-汇总表'!E27="","",ROUND('1-汇总表'!E27,2))</f>
        <v>#REF!</v>
      </c>
      <c r="F19" s="481" t="e">
        <f>IF('1-汇总表'!F27="","",ROUND('1-汇总表'!F27,2))</f>
        <v>#REF!</v>
      </c>
      <c r="I19" s="467" t="s">
        <v>149</v>
      </c>
      <c r="J19" s="471"/>
      <c r="K19" s="472" t="e">
        <f>IF(#REF!="","",ROUND(#REF!,2))</f>
        <v>#REF!</v>
      </c>
    </row>
    <row r="20" ht="16.5" spans="1:12">
      <c r="B20" s="467" t="s">
        <v>150</v>
      </c>
      <c r="C20" s="468">
        <f>IF('1-汇总表'!C28="","",ROUND('1-汇总表'!C28,2))</f>
        <v>0</v>
      </c>
      <c r="D20" s="468">
        <f>IF('1-汇总表'!D28="","",ROUND('1-汇总表'!D28,2))</f>
        <v>0</v>
      </c>
      <c r="E20" s="468">
        <f>IF('1-汇总表'!E28="","",ROUND('1-汇总表'!E28,2))</f>
        <v>0</v>
      </c>
      <c r="F20" s="469" t="str">
        <f>IF('1-汇总表'!F28="","",ROUND('1-汇总表'!F28,2))</f>
        <v/>
      </c>
      <c r="I20" s="476" t="s">
        <v>151</v>
      </c>
      <c r="J20" s="482"/>
      <c r="K20" s="483" t="e">
        <f>IF(#REF!="","",ROUND(#REF!,2))</f>
        <v>#REF!</v>
      </c>
    </row>
    <row r="21" ht="16.5" spans="1:12">
      <c r="B21" s="484" t="s">
        <v>152</v>
      </c>
      <c r="C21" s="480">
        <f>IF('1-汇总表'!C29="","",ROUND('1-汇总表'!C29,2))</f>
        <v>0</v>
      </c>
      <c r="D21" s="480">
        <f>IF('1-汇总表'!D29="","",ROUND('1-汇总表'!D29,2))</f>
        <v>0</v>
      </c>
      <c r="E21" s="480">
        <f>IF('1-汇总表'!E29="","",ROUND('1-汇总表'!E29,2))</f>
        <v>0</v>
      </c>
      <c r="F21" s="469" t="str">
        <f>IF('1-汇总表'!F29="","",ROUND('1-汇总表'!F29,2))</f>
        <v/>
      </c>
      <c r="I21" s="485" t="s">
        <v>153</v>
      </c>
      <c r="J21" s="471"/>
      <c r="K21" s="472" t="e">
        <f>IF(#REF!="","",ROUND(#REF!,2))</f>
        <v>#REF!</v>
      </c>
    </row>
    <row r="22" ht="16.5" spans="1:12">
      <c r="B22" s="479" t="s">
        <v>154</v>
      </c>
      <c r="C22" s="480">
        <f>IF('1-汇总表'!C30="","",ROUND('1-汇总表'!C30,2))</f>
        <v>0</v>
      </c>
      <c r="D22" s="480">
        <f>IF('1-汇总表'!D30="","",ROUND('1-汇总表'!D30,2))</f>
        <v>0</v>
      </c>
      <c r="E22" s="480">
        <f>IF('1-汇总表'!E30="","",ROUND('1-汇总表'!E30,2))</f>
        <v>0</v>
      </c>
      <c r="F22" s="481" t="str">
        <f>IF('1-汇总表'!F30="","",ROUND('1-汇总表'!F30,2))</f>
        <v/>
      </c>
      <c r="I22" s="485" t="s">
        <v>155</v>
      </c>
      <c r="J22" s="471"/>
      <c r="K22" s="472" t="e">
        <f>IF(#REF!="","",ROUND(#REF!,2))</f>
        <v>#REF!</v>
      </c>
    </row>
    <row r="23" ht="18" customHeight="1" spans="1:12">
      <c r="B23" s="486" t="s">
        <v>156</v>
      </c>
      <c r="C23" s="487" t="e">
        <f>IF('1-汇总表'!C31="","",ROUND('1-汇总表'!C31,2))</f>
        <v>#REF!</v>
      </c>
      <c r="D23" s="487" t="e">
        <f>IF('1-汇总表'!D31="","",ROUND('1-汇总表'!D31,2))</f>
        <v>#REF!</v>
      </c>
      <c r="E23" s="487" t="e">
        <f>IF('1-汇总表'!E31="","",ROUND('1-汇总表'!E31,2))</f>
        <v>#REF!</v>
      </c>
      <c r="F23" s="488" t="e">
        <f>IF('1-汇总表'!F31="","",ROUND('1-汇总表'!F31,2))</f>
        <v>#REF!</v>
      </c>
      <c r="I23" s="476" t="s">
        <v>157</v>
      </c>
      <c r="J23" s="482"/>
      <c r="K23" s="483" t="e">
        <f>IF(#REF!="","",ROUND(#REF!,2))</f>
        <v>#REF!</v>
      </c>
    </row>
    <row r="24" ht="18.75" customHeight="1" spans="1:12">
      <c r="I24" s="489" t="s">
        <v>156</v>
      </c>
      <c r="J24" s="487"/>
      <c r="K24" s="490" t="e">
        <f>IF(#REF!="","",ROUND(#REF!,2))</f>
        <v>#REF!</v>
      </c>
    </row>
    <row r="25" ht="16.5"/>
    <row r="26" spans="1:12">
      <c r="I26" s="491" t="s">
        <v>158</v>
      </c>
    </row>
    <row r="29" ht="16.5"/>
    <row r="30" ht="25.5" spans="1:12">
      <c r="A30" s="492" t="s">
        <v>159</v>
      </c>
      <c r="B30" s="493" t="s">
        <v>160</v>
      </c>
      <c r="C30" s="493" t="s">
        <v>161</v>
      </c>
      <c r="D30" s="494" t="s">
        <v>162</v>
      </c>
    </row>
    <row r="31" ht="17.25" spans="1:12">
      <c r="A31" s="495"/>
      <c r="B31" s="496"/>
      <c r="C31" s="496"/>
      <c r="D31" s="497"/>
      <c r="I31" s="498" t="s">
        <v>163</v>
      </c>
      <c r="J31" s="498" t="s">
        <v>164</v>
      </c>
      <c r="K31" s="499" t="s">
        <v>165</v>
      </c>
      <c r="L31" s="500" t="s">
        <v>166</v>
      </c>
    </row>
    <row r="32" ht="16.5" spans="1:12">
      <c r="A32" s="495"/>
      <c r="B32" s="496"/>
      <c r="C32" s="496"/>
      <c r="D32" s="497"/>
      <c r="I32" s="501" t="s">
        <v>167</v>
      </c>
      <c r="J32" s="502"/>
      <c r="K32" s="503"/>
      <c r="L32" s="504"/>
    </row>
    <row r="33" ht="16.5" spans="1:12">
      <c r="A33" s="495"/>
      <c r="B33" s="496"/>
      <c r="C33" s="496"/>
      <c r="D33" s="497"/>
      <c r="I33" s="501" t="s">
        <v>168</v>
      </c>
      <c r="J33" s="502"/>
      <c r="K33" s="503"/>
      <c r="L33" s="504"/>
    </row>
    <row r="34" ht="16.5" spans="1:12">
      <c r="A34" s="495"/>
      <c r="B34" s="496"/>
      <c r="C34" s="496"/>
      <c r="D34" s="497"/>
      <c r="I34" s="501" t="s">
        <v>169</v>
      </c>
      <c r="J34" s="502"/>
      <c r="K34" s="503"/>
      <c r="L34" s="504"/>
    </row>
    <row r="35" ht="16.5" spans="1:12">
      <c r="A35" s="495"/>
      <c r="B35" s="496"/>
      <c r="C35" s="496"/>
      <c r="D35" s="497"/>
      <c r="I35" s="501" t="s">
        <v>170</v>
      </c>
      <c r="J35" s="502"/>
      <c r="K35" s="503"/>
      <c r="L35" s="504"/>
    </row>
    <row r="36" ht="16.5" spans="1:12">
      <c r="A36" s="495"/>
      <c r="B36" s="496"/>
      <c r="C36" s="496"/>
      <c r="D36" s="497"/>
      <c r="I36" s="505" t="s">
        <v>163</v>
      </c>
      <c r="J36" s="506">
        <v>44196</v>
      </c>
      <c r="K36" s="506">
        <v>44561</v>
      </c>
      <c r="L36" s="507">
        <v>44712</v>
      </c>
    </row>
    <row r="37" ht="16.5" spans="1:12">
      <c r="A37" s="495"/>
      <c r="B37" s="496"/>
      <c r="C37" s="496"/>
      <c r="D37" s="497"/>
      <c r="I37" s="501" t="s">
        <v>171</v>
      </c>
      <c r="J37" s="502"/>
      <c r="K37" s="503"/>
      <c r="L37" s="504">
        <v>0</v>
      </c>
    </row>
    <row r="38" ht="16.5" spans="1:12">
      <c r="A38" s="495"/>
      <c r="B38" s="496"/>
      <c r="C38" s="496"/>
      <c r="D38" s="497"/>
      <c r="I38" s="501" t="s">
        <v>172</v>
      </c>
      <c r="J38" s="502"/>
      <c r="K38" s="503"/>
      <c r="L38" s="504">
        <v>0</v>
      </c>
    </row>
    <row r="39" ht="16.5" spans="1:12">
      <c r="A39" s="495"/>
      <c r="B39" s="496"/>
      <c r="C39" s="496"/>
      <c r="D39" s="497"/>
      <c r="I39" s="508" t="s">
        <v>173</v>
      </c>
      <c r="J39" s="508"/>
      <c r="K39" s="509"/>
      <c r="L39" s="510">
        <v>0</v>
      </c>
    </row>
    <row r="40" ht="16.5" spans="1:12">
      <c r="A40" s="495"/>
      <c r="B40" s="496"/>
      <c r="C40" s="496"/>
      <c r="D40" s="497"/>
    </row>
    <row r="41" ht="16.5" spans="1:12">
      <c r="A41" s="511" t="s">
        <v>174</v>
      </c>
      <c r="B41" s="512">
        <f>SUM(B31:B40)</f>
        <v>0</v>
      </c>
      <c r="C41" s="512">
        <f>SUM(C31:C40)</f>
        <v>0</v>
      </c>
      <c r="D41" s="513">
        <f>SUM(D31:D40)</f>
        <v>0</v>
      </c>
    </row>
    <row r="42" ht="16.5"/>
    <row r="47" ht="16.5"/>
    <row r="48" ht="25.5" spans="1:12">
      <c r="A48" s="492" t="s">
        <v>175</v>
      </c>
      <c r="B48" s="493" t="s">
        <v>176</v>
      </c>
      <c r="C48" s="493" t="s">
        <v>177</v>
      </c>
      <c r="D48" s="493" t="s">
        <v>178</v>
      </c>
      <c r="E48" s="493" t="s">
        <v>179</v>
      </c>
      <c r="F48" s="493" t="s">
        <v>111</v>
      </c>
      <c r="G48" s="494" t="s">
        <v>180</v>
      </c>
    </row>
    <row r="49" ht="16.5" spans="1:7">
      <c r="A49" s="514">
        <v>1</v>
      </c>
      <c r="B49" s="515">
        <f>'4-4股权投资'!B6</f>
        <v>0</v>
      </c>
      <c r="C49" s="516">
        <f>'4-4股权投资'!C6</f>
        <v>0</v>
      </c>
      <c r="D49" s="517">
        <f>'4-4股权投资'!F6</f>
        <v>0</v>
      </c>
      <c r="E49" s="517">
        <f>'4-4股权投资'!E6</f>
        <v>0</v>
      </c>
      <c r="F49" s="517">
        <f>'4-4股权投资'!G6</f>
        <v>0</v>
      </c>
      <c r="G49" s="518"/>
    </row>
    <row r="50" ht="16.5" spans="1:7">
      <c r="A50" s="514">
        <v>2</v>
      </c>
      <c r="B50" s="515">
        <f>'4-4股权投资'!B7</f>
        <v>0</v>
      </c>
      <c r="C50" s="516">
        <f>'4-4股权投资'!C7</f>
        <v>0</v>
      </c>
      <c r="D50" s="517">
        <f>'4-4股权投资'!F7</f>
        <v>0</v>
      </c>
      <c r="E50" s="517">
        <f>'4-4股权投资'!E7</f>
        <v>0</v>
      </c>
      <c r="F50" s="517">
        <f>'4-4股权投资'!G7</f>
        <v>0</v>
      </c>
      <c r="G50" s="518"/>
    </row>
    <row r="51" ht="16.5" spans="1:7">
      <c r="A51" s="514">
        <v>3</v>
      </c>
      <c r="B51" s="515">
        <f>'4-4股权投资'!B8</f>
        <v>0</v>
      </c>
      <c r="C51" s="516">
        <f>'4-4股权投资'!C8</f>
        <v>0</v>
      </c>
      <c r="D51" s="517">
        <f>'4-4股权投资'!F8</f>
        <v>0</v>
      </c>
      <c r="E51" s="517">
        <f>'4-4股权投资'!E8</f>
        <v>0</v>
      </c>
      <c r="F51" s="517">
        <f>'4-4股权投资'!G8</f>
        <v>0</v>
      </c>
      <c r="G51" s="518"/>
    </row>
    <row r="52" ht="16.5" spans="1:7">
      <c r="A52" s="514">
        <v>4</v>
      </c>
      <c r="B52" s="515">
        <f>'4-4股权投资'!B9</f>
        <v>0</v>
      </c>
      <c r="C52" s="516">
        <f>'4-4股权投资'!C9</f>
        <v>0</v>
      </c>
      <c r="D52" s="517">
        <f>'4-4股权投资'!F9</f>
        <v>0</v>
      </c>
      <c r="E52" s="517">
        <f>'4-4股权投资'!E9</f>
        <v>0</v>
      </c>
      <c r="F52" s="517">
        <f>'4-4股权投资'!G9</f>
        <v>0</v>
      </c>
      <c r="G52" s="518"/>
    </row>
    <row r="53" ht="16.5" spans="1:7">
      <c r="A53" s="514">
        <v>5</v>
      </c>
      <c r="B53" s="515">
        <f>'4-4股权投资'!B10</f>
        <v>0</v>
      </c>
      <c r="C53" s="516">
        <f>'4-4股权投资'!C10</f>
        <v>0</v>
      </c>
      <c r="D53" s="517">
        <f>'4-4股权投资'!F10</f>
        <v>0</v>
      </c>
      <c r="E53" s="517">
        <f>'4-4股权投资'!E10</f>
        <v>0</v>
      </c>
      <c r="F53" s="517">
        <f>'4-4股权投资'!G10</f>
        <v>0</v>
      </c>
      <c r="G53" s="518"/>
    </row>
    <row r="54" ht="16.5" spans="1:7">
      <c r="A54" s="514">
        <v>6</v>
      </c>
      <c r="B54" s="515">
        <f>'4-4股权投资'!B11</f>
        <v>0</v>
      </c>
      <c r="C54" s="516">
        <f>'4-4股权投资'!C11</f>
        <v>0</v>
      </c>
      <c r="D54" s="517">
        <f>'4-4股权投资'!F11</f>
        <v>0</v>
      </c>
      <c r="E54" s="517">
        <f>'4-4股权投资'!E11</f>
        <v>0</v>
      </c>
      <c r="F54" s="517">
        <f>'4-4股权投资'!G11</f>
        <v>0</v>
      </c>
      <c r="G54" s="518"/>
    </row>
    <row r="55" ht="16.5" spans="1:7">
      <c r="A55" s="514">
        <v>7</v>
      </c>
      <c r="B55" s="515">
        <f>'4-4股权投资'!B12</f>
        <v>0</v>
      </c>
      <c r="C55" s="516">
        <f>'4-4股权投资'!C12</f>
        <v>0</v>
      </c>
      <c r="D55" s="517">
        <f>'4-4股权投资'!F12</f>
        <v>0</v>
      </c>
      <c r="E55" s="517">
        <f>'4-4股权投资'!E12</f>
        <v>0</v>
      </c>
      <c r="F55" s="517">
        <f>'4-4股权投资'!G12</f>
        <v>0</v>
      </c>
      <c r="G55" s="518"/>
    </row>
    <row r="56" ht="16.5" spans="1:7">
      <c r="A56" s="514">
        <v>8</v>
      </c>
      <c r="B56" s="515">
        <f>'4-4股权投资'!B13</f>
        <v>0</v>
      </c>
      <c r="C56" s="516">
        <f>'4-4股权投资'!C13</f>
        <v>0</v>
      </c>
      <c r="D56" s="517">
        <f>'4-4股权投资'!F13</f>
        <v>0</v>
      </c>
      <c r="E56" s="517">
        <f>'4-4股权投资'!E13</f>
        <v>0</v>
      </c>
      <c r="F56" s="517">
        <f>'4-4股权投资'!G13</f>
        <v>0</v>
      </c>
      <c r="G56" s="518"/>
    </row>
    <row r="57" ht="16.5" spans="1:7">
      <c r="A57" s="514">
        <v>9</v>
      </c>
      <c r="B57" s="515">
        <f>'4-4股权投资'!B14</f>
        <v>0</v>
      </c>
      <c r="C57" s="516">
        <f>'4-4股权投资'!C14</f>
        <v>0</v>
      </c>
      <c r="D57" s="517">
        <f>'4-4股权投资'!F14</f>
        <v>0</v>
      </c>
      <c r="E57" s="517">
        <f>'4-4股权投资'!E14</f>
        <v>0</v>
      </c>
      <c r="F57" s="517">
        <f>'4-4股权投资'!G14</f>
        <v>0</v>
      </c>
      <c r="G57" s="518"/>
    </row>
    <row r="58" ht="16.5" spans="1:7">
      <c r="A58" s="514">
        <v>10</v>
      </c>
      <c r="B58" s="515">
        <f>'4-4股权投资'!B15</f>
        <v>0</v>
      </c>
      <c r="C58" s="516">
        <f>'4-4股权投资'!C15</f>
        <v>0</v>
      </c>
      <c r="D58" s="517">
        <f>'4-4股权投资'!F15</f>
        <v>0</v>
      </c>
      <c r="E58" s="517">
        <f>'4-4股权投资'!E15</f>
        <v>0</v>
      </c>
      <c r="F58" s="517">
        <f>'4-4股权投资'!G15</f>
        <v>0</v>
      </c>
      <c r="G58" s="519"/>
    </row>
    <row r="59" ht="16.5" spans="1:7">
      <c r="A59" s="514">
        <v>11</v>
      </c>
      <c r="B59" s="515">
        <f>'4-4股权投资'!B16</f>
        <v>0</v>
      </c>
      <c r="C59" s="516">
        <f>'4-4股权投资'!C16</f>
        <v>0</v>
      </c>
      <c r="D59" s="517">
        <f>'4-4股权投资'!F16</f>
        <v>0</v>
      </c>
      <c r="E59" s="517">
        <f>'4-4股权投资'!E16</f>
        <v>0</v>
      </c>
      <c r="F59" s="517">
        <f>'4-4股权投资'!G16</f>
        <v>0</v>
      </c>
      <c r="G59" s="519"/>
    </row>
    <row r="60" ht="16.5" spans="1:7">
      <c r="A60" s="514">
        <v>12</v>
      </c>
      <c r="B60" s="515">
        <f>'4-4股权投资'!B17</f>
        <v>0</v>
      </c>
      <c r="C60" s="516">
        <f>'4-4股权投资'!C17</f>
        <v>0</v>
      </c>
      <c r="D60" s="517">
        <f>'4-4股权投资'!F17</f>
        <v>0</v>
      </c>
      <c r="E60" s="517">
        <f>'4-4股权投资'!E17</f>
        <v>0</v>
      </c>
      <c r="F60" s="517">
        <f>'4-4股权投资'!G17</f>
        <v>0</v>
      </c>
      <c r="G60" s="519"/>
    </row>
    <row r="61" ht="16.5" spans="1:7">
      <c r="A61" s="514">
        <v>13</v>
      </c>
      <c r="B61" s="515">
        <f>'4-4股权投资'!B18</f>
        <v>0</v>
      </c>
      <c r="C61" s="516">
        <f>'4-4股权投资'!C18</f>
        <v>0</v>
      </c>
      <c r="D61" s="517">
        <f>'4-4股权投资'!F18</f>
        <v>0</v>
      </c>
      <c r="E61" s="517">
        <f>'4-4股权投资'!E18</f>
        <v>0</v>
      </c>
      <c r="F61" s="517">
        <f>'4-4股权投资'!G18</f>
        <v>0</v>
      </c>
      <c r="G61" s="519"/>
    </row>
    <row r="62" ht="16.5" spans="1:7">
      <c r="A62" s="520" t="s">
        <v>181</v>
      </c>
      <c r="B62" s="521"/>
      <c r="C62" s="522"/>
      <c r="D62" s="523">
        <f>SUM(D49:D57)</f>
        <v>0</v>
      </c>
      <c r="E62" s="523"/>
      <c r="F62" s="523">
        <f>SUM(F49:F57)</f>
        <v>0</v>
      </c>
      <c r="G62" s="519"/>
    </row>
    <row r="63" ht="16.5" spans="1:7">
      <c r="A63" s="520" t="s">
        <v>182</v>
      </c>
      <c r="B63" s="521"/>
      <c r="C63" s="522"/>
      <c r="D63" s="523">
        <v>0</v>
      </c>
      <c r="E63" s="523"/>
      <c r="F63" s="523">
        <v>0</v>
      </c>
      <c r="G63" s="519"/>
    </row>
    <row r="64" ht="16.5" spans="1:7">
      <c r="A64" s="511" t="s">
        <v>174</v>
      </c>
      <c r="B64" s="524"/>
      <c r="C64" s="525"/>
      <c r="D64" s="526">
        <f>D62-D63</f>
        <v>0</v>
      </c>
      <c r="E64" s="527"/>
      <c r="F64" s="526">
        <f>F62-F63</f>
        <v>0</v>
      </c>
      <c r="G64" s="528"/>
    </row>
    <row r="65" ht="16.5"/>
  </sheetData>
  <mergeCells count="4">
    <mergeCell ref="A62:B62"/>
    <mergeCell ref="A63:B63"/>
    <mergeCell ref="A64:B64"/>
    <mergeCell ref="B3:B4"/>
  </mergeCells>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P88"/>
  <sheetViews>
    <sheetView view="pageBreakPreview" zoomScaleNormal="100" workbookViewId="0">
      <selection activeCell="F4" sqref="F4:G4"/>
    </sheetView>
  </sheetViews>
  <sheetFormatPr defaultColWidth="9" defaultRowHeight="15.75" customHeight="1"/>
  <cols>
    <col min="1" max="1" width="5.5" style="48" customWidth="1"/>
    <col min="2" max="2" width="23" style="48" customWidth="1"/>
    <col min="3" max="3" width="11.5" style="48" customWidth="1"/>
    <col min="4" max="4" width="20.5" style="48" customWidth="1"/>
    <col min="5" max="6" width="15.5" style="48" customWidth="1"/>
    <col min="7" max="7" width="12" style="48" customWidth="1"/>
    <col min="8" max="8" width="11.1666666666667" style="48" customWidth="1"/>
    <col min="9" max="9" width="16.1666666666667" style="48" customWidth="1"/>
    <col min="10" max="16384" width="9" style="48"/>
  </cols>
  <sheetData>
    <row r="1" s="46" customFormat="1" ht="30" customHeight="1" spans="1:16">
      <c r="A1" s="49" t="s">
        <v>344</v>
      </c>
      <c r="B1" s="49"/>
      <c r="C1" s="49"/>
      <c r="D1" s="49"/>
      <c r="E1" s="49"/>
      <c r="F1" s="49"/>
      <c r="G1" s="49"/>
      <c r="H1" s="49"/>
      <c r="I1" s="49"/>
    </row>
    <row r="2" ht="16.5" customHeight="1" spans="1:16">
      <c r="A2" s="50" t="str">
        <f>'3-8其他应收款汇总'!A2:F2</f>
        <v>评估基准日：2025年10月31日</v>
      </c>
      <c r="B2" s="50"/>
      <c r="C2" s="50"/>
      <c r="D2" s="50"/>
      <c r="E2" s="50"/>
      <c r="F2" s="50"/>
      <c r="G2" s="50"/>
      <c r="H2" s="51"/>
      <c r="I2" s="51"/>
      <c r="J2" s="52"/>
      <c r="K2" s="52"/>
      <c r="L2" s="52"/>
      <c r="M2" s="52"/>
      <c r="N2" s="52"/>
      <c r="O2" s="52"/>
    </row>
    <row r="3" ht="16.5" customHeight="1" spans="1:16">
      <c r="A3" s="50"/>
      <c r="B3" s="50"/>
      <c r="C3" s="50"/>
      <c r="D3" s="50"/>
      <c r="E3" s="50"/>
      <c r="F3" s="50"/>
      <c r="G3" s="50"/>
      <c r="H3" s="51"/>
      <c r="I3" s="53" t="s">
        <v>345</v>
      </c>
      <c r="J3" s="52"/>
      <c r="K3" s="52"/>
      <c r="L3" s="52"/>
      <c r="M3" s="52"/>
      <c r="N3" s="52"/>
      <c r="O3" s="52"/>
    </row>
    <row r="4" ht="16.5" customHeight="1" spans="1:16">
      <c r="A4" s="90" t="str">
        <f>'3-8其他应收款汇总'!A4</f>
        <v>被评估单位：杭州建德杭氧气体有限公司</v>
      </c>
      <c r="B4" s="52"/>
      <c r="C4" s="52"/>
      <c r="D4" s="52"/>
      <c r="E4" s="52"/>
      <c r="F4" s="52"/>
      <c r="G4" s="52"/>
      <c r="H4" s="52"/>
      <c r="I4" s="55" t="e">
        <f>#REF!</f>
        <v>#REF!</v>
      </c>
      <c r="J4" s="52"/>
      <c r="K4" s="52"/>
      <c r="L4" s="52"/>
      <c r="M4" s="52"/>
      <c r="N4" s="52"/>
      <c r="O4" s="52"/>
    </row>
    <row r="5" s="47" customFormat="1" ht="16.5" customHeight="1" spans="1:16">
      <c r="A5" s="56" t="s">
        <v>175</v>
      </c>
      <c r="B5" s="56" t="s">
        <v>306</v>
      </c>
      <c r="C5" s="56" t="s">
        <v>316</v>
      </c>
      <c r="D5" s="56" t="s">
        <v>346</v>
      </c>
      <c r="E5" s="56" t="s">
        <v>111</v>
      </c>
      <c r="F5" s="56" t="s">
        <v>112</v>
      </c>
      <c r="G5" s="56" t="s">
        <v>113</v>
      </c>
      <c r="H5" s="56" t="s">
        <v>114</v>
      </c>
      <c r="I5" s="56" t="s">
        <v>247</v>
      </c>
      <c r="J5" s="58"/>
      <c r="K5" s="58"/>
      <c r="L5" s="58"/>
      <c r="M5" s="58"/>
      <c r="N5" s="58"/>
      <c r="O5" s="58"/>
      <c r="P5" s="59"/>
    </row>
    <row r="6" ht="16.5" customHeight="1" spans="1:16">
      <c r="A6" s="56"/>
      <c r="B6" s="60"/>
      <c r="C6" s="91"/>
      <c r="D6" s="63"/>
      <c r="E6" s="62"/>
      <c r="F6" s="62"/>
      <c r="G6" s="62">
        <f>F6-E6</f>
        <v>0</v>
      </c>
      <c r="H6" s="62" t="str">
        <f>IF(E6=0,"",G6/E6*100)</f>
        <v/>
      </c>
      <c r="I6" s="63"/>
      <c r="J6" s="64"/>
      <c r="K6" s="64"/>
      <c r="L6" s="64"/>
      <c r="M6" s="64"/>
      <c r="N6" s="64"/>
      <c r="O6" s="64"/>
      <c r="P6" s="65"/>
    </row>
    <row r="7" ht="16.5" customHeight="1" spans="1:16">
      <c r="A7" s="56"/>
      <c r="B7" s="60"/>
      <c r="C7" s="91"/>
      <c r="D7" s="63"/>
      <c r="E7" s="62"/>
      <c r="F7" s="62"/>
      <c r="G7" s="62">
        <f t="shared" ref="G7:G30" si="0">F7-E7</f>
        <v>0</v>
      </c>
      <c r="H7" s="62" t="str">
        <f t="shared" ref="H7:H30" si="1">IF(E7=0,"",G7/E7*100)</f>
        <v/>
      </c>
      <c r="I7" s="63"/>
      <c r="J7" s="64"/>
      <c r="K7" s="64"/>
      <c r="L7" s="64"/>
      <c r="M7" s="64"/>
      <c r="N7" s="64"/>
      <c r="O7" s="64"/>
      <c r="P7" s="65"/>
    </row>
    <row r="8" ht="16.5" customHeight="1" spans="1:16">
      <c r="A8" s="56"/>
      <c r="B8" s="60"/>
      <c r="C8" s="91"/>
      <c r="D8" s="63"/>
      <c r="E8" s="62"/>
      <c r="F8" s="62"/>
      <c r="G8" s="62">
        <f t="shared" si="0"/>
        <v>0</v>
      </c>
      <c r="H8" s="62" t="str">
        <f t="shared" si="1"/>
        <v/>
      </c>
      <c r="I8" s="63"/>
      <c r="J8" s="64"/>
      <c r="K8" s="64"/>
      <c r="L8" s="64"/>
      <c r="M8" s="64"/>
      <c r="N8" s="64"/>
      <c r="O8" s="64"/>
      <c r="P8" s="65"/>
    </row>
    <row r="9" ht="16.5" customHeight="1" spans="1:16">
      <c r="A9" s="56"/>
      <c r="B9" s="60"/>
      <c r="C9" s="91"/>
      <c r="D9" s="63"/>
      <c r="E9" s="62"/>
      <c r="F9" s="62"/>
      <c r="G9" s="62">
        <f t="shared" si="0"/>
        <v>0</v>
      </c>
      <c r="H9" s="62" t="str">
        <f t="shared" si="1"/>
        <v/>
      </c>
      <c r="I9" s="63"/>
      <c r="J9" s="64"/>
      <c r="K9" s="64"/>
      <c r="L9" s="64"/>
      <c r="M9" s="64"/>
      <c r="N9" s="64"/>
      <c r="O9" s="64"/>
      <c r="P9" s="65"/>
    </row>
    <row r="10" ht="16.5" customHeight="1" spans="1:16">
      <c r="A10" s="56"/>
      <c r="B10" s="60"/>
      <c r="C10" s="91"/>
      <c r="D10" s="63"/>
      <c r="E10" s="62"/>
      <c r="F10" s="62"/>
      <c r="G10" s="62">
        <f t="shared" si="0"/>
        <v>0</v>
      </c>
      <c r="H10" s="62" t="str">
        <f t="shared" si="1"/>
        <v/>
      </c>
      <c r="I10" s="63"/>
      <c r="J10" s="64"/>
      <c r="K10" s="64"/>
      <c r="L10" s="64"/>
      <c r="M10" s="64"/>
      <c r="N10" s="64"/>
      <c r="O10" s="64"/>
      <c r="P10" s="65"/>
    </row>
    <row r="11" ht="16.5" customHeight="1" spans="1:16">
      <c r="A11" s="56"/>
      <c r="B11" s="60"/>
      <c r="C11" s="91"/>
      <c r="D11" s="63"/>
      <c r="E11" s="62"/>
      <c r="F11" s="62"/>
      <c r="G11" s="62">
        <f t="shared" si="0"/>
        <v>0</v>
      </c>
      <c r="H11" s="62" t="str">
        <f t="shared" si="1"/>
        <v/>
      </c>
      <c r="I11" s="63"/>
      <c r="J11" s="64"/>
      <c r="K11" s="64"/>
      <c r="L11" s="64"/>
      <c r="M11" s="64"/>
      <c r="N11" s="64"/>
      <c r="O11" s="64"/>
      <c r="P11" s="65"/>
    </row>
    <row r="12" ht="16.5" customHeight="1" spans="1:16">
      <c r="A12" s="56"/>
      <c r="B12" s="60"/>
      <c r="C12" s="91"/>
      <c r="D12" s="63"/>
      <c r="E12" s="62"/>
      <c r="F12" s="62"/>
      <c r="G12" s="62">
        <f t="shared" si="0"/>
        <v>0</v>
      </c>
      <c r="H12" s="62" t="str">
        <f t="shared" si="1"/>
        <v/>
      </c>
      <c r="I12" s="63"/>
      <c r="J12" s="64"/>
      <c r="K12" s="64"/>
      <c r="L12" s="64"/>
      <c r="M12" s="64"/>
      <c r="N12" s="64"/>
      <c r="O12" s="64"/>
      <c r="P12" s="65"/>
    </row>
    <row r="13" ht="16.5" customHeight="1" spans="1:16">
      <c r="A13" s="56"/>
      <c r="B13" s="60"/>
      <c r="C13" s="91"/>
      <c r="D13" s="63"/>
      <c r="E13" s="62"/>
      <c r="F13" s="62"/>
      <c r="G13" s="62">
        <f t="shared" si="0"/>
        <v>0</v>
      </c>
      <c r="H13" s="62" t="str">
        <f t="shared" si="1"/>
        <v/>
      </c>
      <c r="I13" s="63"/>
      <c r="J13" s="64"/>
      <c r="K13" s="64"/>
      <c r="L13" s="64"/>
      <c r="M13" s="64"/>
      <c r="N13" s="64"/>
      <c r="O13" s="64"/>
      <c r="P13" s="65"/>
    </row>
    <row r="14" ht="16.5" customHeight="1" spans="1:16">
      <c r="A14" s="56"/>
      <c r="B14" s="60"/>
      <c r="C14" s="91"/>
      <c r="D14" s="63"/>
      <c r="E14" s="62"/>
      <c r="F14" s="62"/>
      <c r="G14" s="62">
        <f t="shared" si="0"/>
        <v>0</v>
      </c>
      <c r="H14" s="62" t="str">
        <f t="shared" si="1"/>
        <v/>
      </c>
      <c r="I14" s="63"/>
      <c r="J14" s="64"/>
      <c r="K14" s="64"/>
      <c r="L14" s="64"/>
      <c r="M14" s="64"/>
      <c r="N14" s="64"/>
      <c r="O14" s="64"/>
      <c r="P14" s="65"/>
    </row>
    <row r="15" ht="16.5" customHeight="1" spans="1:16">
      <c r="A15" s="56"/>
      <c r="B15" s="60"/>
      <c r="C15" s="91"/>
      <c r="D15" s="63"/>
      <c r="E15" s="62"/>
      <c r="F15" s="62"/>
      <c r="G15" s="62">
        <f t="shared" si="0"/>
        <v>0</v>
      </c>
      <c r="H15" s="62" t="str">
        <f t="shared" si="1"/>
        <v/>
      </c>
      <c r="I15" s="63"/>
      <c r="J15" s="64"/>
      <c r="K15" s="64"/>
      <c r="L15" s="64"/>
      <c r="M15" s="64"/>
      <c r="N15" s="64"/>
      <c r="O15" s="64"/>
      <c r="P15" s="65"/>
    </row>
    <row r="16" ht="16.5" customHeight="1" spans="1:16">
      <c r="A16" s="56"/>
      <c r="B16" s="60"/>
      <c r="C16" s="91"/>
      <c r="D16" s="63"/>
      <c r="E16" s="62"/>
      <c r="F16" s="62"/>
      <c r="G16" s="62">
        <f t="shared" si="0"/>
        <v>0</v>
      </c>
      <c r="H16" s="62" t="str">
        <f t="shared" si="1"/>
        <v/>
      </c>
      <c r="I16" s="63"/>
      <c r="J16" s="64"/>
      <c r="K16" s="64"/>
      <c r="L16" s="64"/>
      <c r="M16" s="64"/>
      <c r="N16" s="64"/>
      <c r="O16" s="64"/>
      <c r="P16" s="65"/>
    </row>
    <row r="17" ht="16.5" customHeight="1" spans="1:16">
      <c r="A17" s="56"/>
      <c r="B17" s="60"/>
      <c r="C17" s="91"/>
      <c r="D17" s="63"/>
      <c r="E17" s="62"/>
      <c r="F17" s="62"/>
      <c r="G17" s="62">
        <f t="shared" si="0"/>
        <v>0</v>
      </c>
      <c r="H17" s="62" t="str">
        <f t="shared" si="1"/>
        <v/>
      </c>
      <c r="I17" s="63"/>
      <c r="J17" s="64"/>
      <c r="K17" s="64"/>
      <c r="L17" s="64"/>
      <c r="M17" s="64"/>
      <c r="N17" s="64"/>
      <c r="O17" s="64"/>
      <c r="P17" s="65"/>
    </row>
    <row r="18" ht="16.5" customHeight="1" spans="1:16">
      <c r="A18" s="56"/>
      <c r="B18" s="60"/>
      <c r="C18" s="91"/>
      <c r="D18" s="63"/>
      <c r="E18" s="62"/>
      <c r="F18" s="62"/>
      <c r="G18" s="62">
        <f t="shared" si="0"/>
        <v>0</v>
      </c>
      <c r="H18" s="62" t="str">
        <f t="shared" si="1"/>
        <v/>
      </c>
      <c r="I18" s="63"/>
      <c r="J18" s="64"/>
      <c r="K18" s="64"/>
      <c r="L18" s="64"/>
      <c r="M18" s="64"/>
      <c r="N18" s="64"/>
      <c r="O18" s="64"/>
      <c r="P18" s="65"/>
    </row>
    <row r="19" ht="16.5" customHeight="1" spans="1:16">
      <c r="A19" s="56"/>
      <c r="B19" s="60"/>
      <c r="C19" s="91"/>
      <c r="D19" s="63"/>
      <c r="E19" s="62"/>
      <c r="F19" s="62"/>
      <c r="G19" s="62">
        <f t="shared" si="0"/>
        <v>0</v>
      </c>
      <c r="H19" s="62" t="str">
        <f t="shared" si="1"/>
        <v/>
      </c>
      <c r="I19" s="63"/>
      <c r="J19" s="64"/>
      <c r="K19" s="64"/>
      <c r="L19" s="64"/>
      <c r="M19" s="64"/>
      <c r="N19" s="64"/>
      <c r="O19" s="64"/>
      <c r="P19" s="65"/>
    </row>
    <row r="20" ht="16.5" customHeight="1" spans="1:16">
      <c r="A20" s="56"/>
      <c r="B20" s="60"/>
      <c r="C20" s="91"/>
      <c r="D20" s="63"/>
      <c r="E20" s="62"/>
      <c r="F20" s="62"/>
      <c r="G20" s="62">
        <f t="shared" si="0"/>
        <v>0</v>
      </c>
      <c r="H20" s="62" t="str">
        <f t="shared" si="1"/>
        <v/>
      </c>
      <c r="I20" s="63"/>
      <c r="J20" s="64"/>
      <c r="K20" s="64"/>
      <c r="L20" s="64"/>
      <c r="M20" s="64"/>
      <c r="N20" s="64"/>
      <c r="O20" s="64"/>
      <c r="P20" s="65"/>
    </row>
    <row r="21" ht="16.5" customHeight="1" spans="1:16">
      <c r="A21" s="56"/>
      <c r="B21" s="60"/>
      <c r="C21" s="91"/>
      <c r="D21" s="63"/>
      <c r="E21" s="62"/>
      <c r="F21" s="62"/>
      <c r="G21" s="62">
        <f t="shared" si="0"/>
        <v>0</v>
      </c>
      <c r="H21" s="62" t="str">
        <f t="shared" si="1"/>
        <v/>
      </c>
      <c r="I21" s="63"/>
      <c r="J21" s="64"/>
      <c r="K21" s="64"/>
      <c r="L21" s="64"/>
      <c r="M21" s="64"/>
      <c r="N21" s="64"/>
      <c r="O21" s="64"/>
      <c r="P21" s="65"/>
    </row>
    <row r="22" ht="16.5" customHeight="1" spans="1:16">
      <c r="A22" s="56"/>
      <c r="B22" s="60"/>
      <c r="C22" s="91"/>
      <c r="D22" s="63"/>
      <c r="E22" s="62"/>
      <c r="F22" s="62"/>
      <c r="G22" s="62">
        <f t="shared" si="0"/>
        <v>0</v>
      </c>
      <c r="H22" s="62" t="str">
        <f t="shared" si="1"/>
        <v/>
      </c>
      <c r="I22" s="63"/>
      <c r="J22" s="64"/>
      <c r="K22" s="64"/>
      <c r="L22" s="64"/>
      <c r="M22" s="64"/>
      <c r="N22" s="64"/>
      <c r="O22" s="64"/>
      <c r="P22" s="65"/>
    </row>
    <row r="23" ht="16.5" customHeight="1" spans="1:16">
      <c r="A23" s="56"/>
      <c r="B23" s="60"/>
      <c r="C23" s="91"/>
      <c r="D23" s="63"/>
      <c r="E23" s="62"/>
      <c r="F23" s="62"/>
      <c r="G23" s="62">
        <f t="shared" si="0"/>
        <v>0</v>
      </c>
      <c r="H23" s="62" t="str">
        <f t="shared" si="1"/>
        <v/>
      </c>
      <c r="I23" s="63"/>
      <c r="J23" s="64"/>
      <c r="K23" s="64"/>
      <c r="L23" s="64"/>
      <c r="M23" s="64"/>
      <c r="N23" s="64"/>
      <c r="O23" s="64"/>
      <c r="P23" s="65"/>
    </row>
    <row r="24" ht="16.5" customHeight="1" spans="1:16">
      <c r="A24" s="56"/>
      <c r="B24" s="60"/>
      <c r="C24" s="91"/>
      <c r="D24" s="63"/>
      <c r="E24" s="62"/>
      <c r="F24" s="62"/>
      <c r="G24" s="62">
        <f t="shared" si="0"/>
        <v>0</v>
      </c>
      <c r="H24" s="62" t="str">
        <f t="shared" si="1"/>
        <v/>
      </c>
      <c r="I24" s="63"/>
      <c r="J24" s="64"/>
      <c r="K24" s="64"/>
      <c r="L24" s="64"/>
      <c r="M24" s="64"/>
      <c r="N24" s="64"/>
      <c r="O24" s="64"/>
      <c r="P24" s="65"/>
    </row>
    <row r="25" ht="16.5" customHeight="1" spans="1:16">
      <c r="A25" s="56"/>
      <c r="B25" s="60"/>
      <c r="C25" s="91"/>
      <c r="D25" s="63"/>
      <c r="E25" s="62"/>
      <c r="F25" s="62"/>
      <c r="G25" s="62">
        <f t="shared" si="0"/>
        <v>0</v>
      </c>
      <c r="H25" s="62" t="str">
        <f t="shared" si="1"/>
        <v/>
      </c>
      <c r="I25" s="63"/>
      <c r="J25" s="64"/>
      <c r="K25" s="64"/>
      <c r="L25" s="64"/>
      <c r="M25" s="64"/>
      <c r="N25" s="64"/>
      <c r="O25" s="64"/>
      <c r="P25" s="65"/>
    </row>
    <row r="26" ht="16.5" customHeight="1" spans="1:16">
      <c r="A26" s="56"/>
      <c r="B26" s="60"/>
      <c r="C26" s="91"/>
      <c r="D26" s="63"/>
      <c r="E26" s="62"/>
      <c r="F26" s="62"/>
      <c r="G26" s="62">
        <f t="shared" si="0"/>
        <v>0</v>
      </c>
      <c r="H26" s="62" t="str">
        <f t="shared" si="1"/>
        <v/>
      </c>
      <c r="I26" s="63"/>
      <c r="J26" s="64"/>
      <c r="K26" s="64"/>
      <c r="L26" s="64"/>
      <c r="M26" s="64"/>
      <c r="N26" s="64"/>
      <c r="O26" s="64"/>
      <c r="P26" s="65"/>
    </row>
    <row r="27" ht="16.5" customHeight="1" spans="1:16">
      <c r="A27" s="56"/>
      <c r="B27" s="60"/>
      <c r="C27" s="91"/>
      <c r="D27" s="63"/>
      <c r="E27" s="62"/>
      <c r="F27" s="62"/>
      <c r="G27" s="62">
        <f t="shared" si="0"/>
        <v>0</v>
      </c>
      <c r="H27" s="62" t="str">
        <f t="shared" si="1"/>
        <v/>
      </c>
      <c r="I27" s="63"/>
      <c r="J27" s="64"/>
      <c r="K27" s="64"/>
      <c r="L27" s="64"/>
      <c r="M27" s="64"/>
      <c r="N27" s="64"/>
      <c r="O27" s="64"/>
      <c r="P27" s="65"/>
    </row>
    <row r="28" ht="16.5" customHeight="1" spans="1:16">
      <c r="A28" s="56"/>
      <c r="B28" s="60"/>
      <c r="C28" s="91"/>
      <c r="D28" s="63"/>
      <c r="E28" s="62"/>
      <c r="F28" s="62"/>
      <c r="G28" s="62">
        <f t="shared" si="0"/>
        <v>0</v>
      </c>
      <c r="H28" s="62" t="str">
        <f t="shared" si="1"/>
        <v/>
      </c>
      <c r="I28" s="63"/>
      <c r="J28" s="64"/>
      <c r="K28" s="64"/>
      <c r="L28" s="64"/>
      <c r="M28" s="64"/>
      <c r="N28" s="64"/>
      <c r="O28" s="64"/>
      <c r="P28" s="65"/>
    </row>
    <row r="29" ht="16.5" customHeight="1" spans="1:16">
      <c r="A29" s="56"/>
      <c r="B29" s="60"/>
      <c r="C29" s="91"/>
      <c r="D29" s="63"/>
      <c r="E29" s="62"/>
      <c r="F29" s="62"/>
      <c r="G29" s="62">
        <f t="shared" si="0"/>
        <v>0</v>
      </c>
      <c r="H29" s="62" t="str">
        <f t="shared" si="1"/>
        <v/>
      </c>
      <c r="I29" s="63"/>
      <c r="J29" s="64"/>
      <c r="K29" s="64"/>
      <c r="L29" s="64"/>
      <c r="M29" s="64"/>
      <c r="N29" s="64"/>
      <c r="O29" s="64"/>
      <c r="P29" s="65"/>
    </row>
    <row r="30" ht="16.5" customHeight="1" spans="1:16">
      <c r="A30" s="67" t="s">
        <v>309</v>
      </c>
      <c r="B30" s="57"/>
      <c r="C30" s="61"/>
      <c r="D30" s="63"/>
      <c r="E30" s="62">
        <f>ROUND(SUM(E6:E29),2)</f>
        <v>0</v>
      </c>
      <c r="F30" s="62">
        <f>ROUND(SUM(F6:F29),2)</f>
        <v>0</v>
      </c>
      <c r="G30" s="62">
        <f t="shared" si="0"/>
        <v>0</v>
      </c>
      <c r="H30" s="62" t="str">
        <f t="shared" si="1"/>
        <v/>
      </c>
      <c r="I30" s="63"/>
      <c r="J30" s="64"/>
      <c r="K30" s="64"/>
      <c r="L30" s="64"/>
      <c r="M30" s="64"/>
      <c r="N30" s="64"/>
      <c r="O30" s="64"/>
      <c r="P30" s="65"/>
    </row>
    <row r="31" customHeight="1" spans="1:16">
      <c r="A31" s="68"/>
      <c r="B31" s="68"/>
      <c r="C31" s="68"/>
      <c r="D31" s="68"/>
      <c r="E31" s="123"/>
      <c r="F31" s="84"/>
      <c r="G31" s="84"/>
      <c r="H31" s="84"/>
      <c r="I31" s="84"/>
      <c r="J31" s="64"/>
      <c r="K31" s="64"/>
      <c r="L31" s="64"/>
      <c r="M31" s="64"/>
      <c r="N31" s="64"/>
      <c r="O31" s="64"/>
      <c r="P31" s="65"/>
    </row>
    <row r="32" customHeight="1" spans="1:16">
      <c r="A32" s="71"/>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64"/>
      <c r="B72" s="64"/>
      <c r="C72" s="64"/>
      <c r="D72" s="64"/>
      <c r="E72" s="64"/>
      <c r="F72" s="64"/>
      <c r="G72" s="64"/>
      <c r="H72" s="64"/>
      <c r="I72" s="64"/>
      <c r="J72" s="64"/>
      <c r="K72" s="64"/>
      <c r="L72" s="64"/>
      <c r="M72" s="64"/>
      <c r="N72" s="64"/>
      <c r="O72" s="64"/>
      <c r="P72" s="65"/>
    </row>
    <row r="73" customHeight="1" spans="1:16">
      <c r="A73" s="64"/>
      <c r="B73" s="64"/>
      <c r="C73" s="64"/>
      <c r="D73" s="64"/>
      <c r="E73" s="64"/>
      <c r="F73" s="64"/>
      <c r="G73" s="64"/>
      <c r="H73" s="64"/>
      <c r="I73" s="64"/>
      <c r="J73" s="64"/>
      <c r="K73" s="64"/>
      <c r="L73" s="64"/>
      <c r="M73" s="64"/>
      <c r="N73" s="64"/>
      <c r="O73" s="64"/>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5"/>
      <c r="B77" s="75"/>
      <c r="C77" s="75"/>
      <c r="D77" s="75"/>
      <c r="E77" s="75"/>
      <c r="F77" s="75"/>
      <c r="G77" s="75"/>
      <c r="H77" s="75"/>
      <c r="I77" s="75"/>
      <c r="J77" s="75"/>
      <c r="K77" s="75"/>
      <c r="L77" s="75"/>
      <c r="M77" s="75"/>
      <c r="N77" s="75"/>
      <c r="O77" s="75"/>
      <c r="P77" s="65"/>
    </row>
    <row r="78" customHeight="1" spans="1:16">
      <c r="A78" s="75"/>
      <c r="B78" s="75"/>
      <c r="C78" s="75"/>
      <c r="D78" s="75"/>
      <c r="E78" s="75"/>
      <c r="F78" s="75"/>
      <c r="G78" s="75"/>
      <c r="H78" s="75"/>
      <c r="I78" s="75"/>
      <c r="J78" s="75"/>
      <c r="K78" s="75"/>
      <c r="L78" s="75"/>
      <c r="M78" s="75"/>
      <c r="N78" s="75"/>
      <c r="O78" s="75"/>
      <c r="P78" s="65"/>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row r="87" customHeight="1" spans="1:15">
      <c r="A87" s="76"/>
      <c r="B87" s="76"/>
      <c r="C87" s="76"/>
      <c r="D87" s="76"/>
      <c r="E87" s="76"/>
      <c r="F87" s="76"/>
      <c r="G87" s="76"/>
      <c r="H87" s="76"/>
      <c r="I87" s="76"/>
      <c r="J87" s="76"/>
      <c r="K87" s="76"/>
      <c r="L87" s="76"/>
      <c r="M87" s="76"/>
      <c r="N87" s="76"/>
      <c r="O87" s="76"/>
    </row>
    <row r="88" customHeight="1" spans="1:15">
      <c r="A88" s="76"/>
      <c r="B88" s="76"/>
      <c r="C88" s="76"/>
      <c r="D88" s="76"/>
      <c r="E88" s="76"/>
      <c r="F88" s="76"/>
      <c r="G88" s="76"/>
      <c r="H88" s="76"/>
      <c r="I88" s="76"/>
      <c r="J88" s="76"/>
      <c r="K88" s="76"/>
      <c r="L88" s="76"/>
      <c r="M88" s="76"/>
      <c r="N88" s="76"/>
      <c r="O88" s="76"/>
    </row>
  </sheetData>
  <mergeCells count="3">
    <mergeCell ref="A1:I1"/>
    <mergeCell ref="A2:I2"/>
    <mergeCell ref="A30:B30"/>
  </mergeCells>
  <printOptions horizontalCentered="1"/>
  <pageMargins left="0.590551181102362" right="0.590551181102362" top="0.866141732283464" bottom="0.866141732283464" header="0.47244094488189" footer="0.590551181102362"/>
  <pageSetup paperSize="9" scale="96" fitToHeight="0" orientation="landscape" blackAndWhite="1"/>
  <headerFooter scaleWithDoc="0">
    <oddFooter>&amp;L&amp;"宋体,常规"&amp;11被评估单位填表人：
填表日期：2015年  月&amp;R&amp;"宋体,常规"&amp;11评估人员：</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S89"/>
  <sheetViews>
    <sheetView view="pageBreakPreview" zoomScaleNormal="100" workbookViewId="0">
      <selection activeCell="F4" sqref="F4:G4"/>
    </sheetView>
  </sheetViews>
  <sheetFormatPr defaultColWidth="9" defaultRowHeight="15.75" customHeight="1"/>
  <cols>
    <col min="1" max="1" width="5.16666666666667" style="48" customWidth="1"/>
    <col min="2" max="2" width="29" style="48" customWidth="1"/>
    <col min="3" max="3" width="10.3333333333333" style="48" customWidth="1"/>
    <col min="4" max="5" width="10.8333333333333" style="48" customWidth="1"/>
    <col min="6" max="8" width="10.8333333333333" style="48" customWidth="1" outlineLevel="1"/>
    <col min="9" max="9" width="14.3333333333333" style="328" customWidth="1"/>
    <col min="10" max="10" width="14.3333333333333" style="48" customWidth="1"/>
    <col min="11" max="11" width="11.3333333333333" style="48" customWidth="1"/>
    <col min="12" max="12" width="10.3333333333333" style="48" customWidth="1"/>
    <col min="13" max="13" width="12.3333333333333" style="48" customWidth="1"/>
    <col min="14" max="16384" width="9" style="48"/>
  </cols>
  <sheetData>
    <row r="1" s="46" customFormat="1" ht="27.75" customHeight="1" spans="1:19">
      <c r="A1" s="49" t="s">
        <v>347</v>
      </c>
      <c r="B1" s="49"/>
      <c r="C1" s="49"/>
      <c r="D1" s="49"/>
      <c r="E1" s="49"/>
      <c r="F1" s="49"/>
      <c r="G1" s="49"/>
      <c r="H1" s="49"/>
      <c r="I1" s="49"/>
      <c r="J1" s="49"/>
      <c r="K1" s="49"/>
      <c r="L1" s="49"/>
      <c r="M1" s="49"/>
    </row>
    <row r="2" ht="16.5" customHeight="1" spans="1:19">
      <c r="A2" s="50" t="str">
        <f>公用信息!E7</f>
        <v>评估基准日：2025年10月31日</v>
      </c>
      <c r="B2" s="50"/>
      <c r="C2" s="50"/>
      <c r="D2" s="50"/>
      <c r="E2" s="50"/>
      <c r="F2" s="50"/>
      <c r="G2" s="50"/>
      <c r="H2" s="50"/>
      <c r="I2" s="51"/>
      <c r="J2" s="51"/>
      <c r="K2" s="51"/>
      <c r="L2" s="51"/>
      <c r="M2" s="51"/>
      <c r="N2" s="52"/>
      <c r="O2" s="52"/>
      <c r="P2" s="52"/>
      <c r="Q2" s="52"/>
      <c r="R2" s="52"/>
    </row>
    <row r="3" ht="16.5" customHeight="1" spans="1:19">
      <c r="A3" s="50"/>
      <c r="B3" s="50"/>
      <c r="C3" s="50"/>
      <c r="D3" s="50"/>
      <c r="E3" s="50"/>
      <c r="F3" s="50"/>
      <c r="G3" s="50"/>
      <c r="H3" s="50"/>
      <c r="I3" s="51"/>
      <c r="J3" s="51"/>
      <c r="K3" s="51"/>
      <c r="L3" s="51"/>
      <c r="M3" s="53" t="s">
        <v>348</v>
      </c>
      <c r="N3" s="52"/>
      <c r="O3" s="52"/>
      <c r="P3" s="52"/>
      <c r="Q3" s="52"/>
      <c r="R3" s="52"/>
    </row>
    <row r="4" ht="16.5" customHeight="1" spans="1:19">
      <c r="A4" s="90" t="str">
        <f>公用信息!E6</f>
        <v>被评估单位：杭州建德杭氧气体有限公司</v>
      </c>
      <c r="B4" s="52"/>
      <c r="C4" s="52"/>
      <c r="D4" s="52"/>
      <c r="E4" s="52"/>
      <c r="F4" s="52"/>
      <c r="G4" s="52"/>
      <c r="H4" s="52"/>
      <c r="I4" s="329"/>
      <c r="J4" s="52"/>
      <c r="K4" s="52"/>
      <c r="L4" s="52"/>
      <c r="M4" s="55" t="e">
        <f>#REF!</f>
        <v>#REF!</v>
      </c>
      <c r="N4" s="52"/>
      <c r="O4" s="52"/>
      <c r="P4" s="52"/>
      <c r="Q4" s="52"/>
      <c r="R4" s="52"/>
    </row>
    <row r="5" s="47" customFormat="1" ht="16.5" customHeight="1" spans="1:19">
      <c r="A5" s="56" t="s">
        <v>175</v>
      </c>
      <c r="B5" s="56" t="s">
        <v>349</v>
      </c>
      <c r="C5" s="56" t="s">
        <v>315</v>
      </c>
      <c r="D5" s="56" t="s">
        <v>316</v>
      </c>
      <c r="E5" s="56" t="s">
        <v>317</v>
      </c>
      <c r="F5" s="110" t="s">
        <v>258</v>
      </c>
      <c r="G5" s="110" t="s">
        <v>259</v>
      </c>
      <c r="H5" s="110" t="s">
        <v>260</v>
      </c>
      <c r="I5" s="57" t="s">
        <v>111</v>
      </c>
      <c r="J5" s="56" t="s">
        <v>112</v>
      </c>
      <c r="K5" s="56" t="s">
        <v>113</v>
      </c>
      <c r="L5" s="56" t="s">
        <v>114</v>
      </c>
      <c r="M5" s="56" t="s">
        <v>247</v>
      </c>
      <c r="N5" s="58"/>
      <c r="O5" s="58"/>
      <c r="P5" s="58"/>
      <c r="Q5" s="58"/>
      <c r="R5" s="58"/>
      <c r="S5" s="59"/>
    </row>
    <row r="6" ht="16.5" customHeight="1" spans="1:19">
      <c r="A6" s="56"/>
      <c r="B6" s="238"/>
      <c r="C6" s="99"/>
      <c r="D6" s="91"/>
      <c r="E6" s="56" t="str">
        <f>IF(D6="","",IF(YEAR(D6)=YEAR(公用信息!$B$7),"1年以内",IF(YEAR(D6)=YEAR(公用信息!$B$7)-1,IF(MONTH(D6)&gt;MONTH(公用信息!$B$7),"1年以内","1～2年"),IF(YEAR(D6)=YEAR(公用信息!$B$7)-2,IF(MONTH(D6)&gt;MONTH(公用信息!$B$7),"1～2年","2～3年"),IF(YEAR(D6)=YEAR(公用信息!$B$7)-3,IF(MONTH(D6)&gt;MONTH(公用信息!$B$7),"2～3年","3年以上"),"3年以上")))))</f>
        <v/>
      </c>
      <c r="F6" s="56"/>
      <c r="G6" s="117"/>
      <c r="H6" s="56"/>
      <c r="I6" s="117"/>
      <c r="J6" s="62"/>
      <c r="K6" s="62">
        <f>J6-I6</f>
        <v>0</v>
      </c>
      <c r="L6" s="62" t="str">
        <f>IF(I6=0,"",K6/I6*100)</f>
        <v/>
      </c>
      <c r="M6" s="63"/>
      <c r="N6" s="64"/>
      <c r="O6" s="64"/>
      <c r="P6" s="64"/>
      <c r="Q6" s="64"/>
      <c r="R6" s="64"/>
      <c r="S6" s="65"/>
    </row>
    <row r="7" ht="16.5" customHeight="1" spans="1:19">
      <c r="A7" s="56"/>
      <c r="B7" s="60"/>
      <c r="C7" s="56"/>
      <c r="D7" s="91"/>
      <c r="E7" s="56" t="str">
        <f>IF(D7="","",IF(YEAR(D7)=YEAR(公用信息!$B$7),"1年以内",IF(YEAR(D7)=YEAR(公用信息!$B$7)-1,IF(MONTH(D7)&gt;MONTH(公用信息!$B$7),"1年以内","1～2年"),IF(YEAR(D7)=YEAR(公用信息!$B$7)-2,IF(MONTH(D7)&gt;MONTH(公用信息!$B$7),"1～2年","2～3年"),IF(YEAR(D7)=YEAR(公用信息!$B$7)-3,IF(MONTH(D7)&gt;MONTH(公用信息!$B$7),"2～3年","3年以上"),"3年以上")))))</f>
        <v/>
      </c>
      <c r="F7" s="56"/>
      <c r="G7" s="117"/>
      <c r="H7" s="56"/>
      <c r="I7" s="117"/>
      <c r="J7" s="62"/>
      <c r="K7" s="62">
        <f t="shared" ref="K7:K29" si="0">J7-I7</f>
        <v>0</v>
      </c>
      <c r="L7" s="62" t="str">
        <f t="shared" ref="L7:L29" si="1">IF(I7=0,"",K7/I7*100)</f>
        <v/>
      </c>
      <c r="M7" s="63"/>
      <c r="N7" s="64"/>
      <c r="O7" s="64"/>
      <c r="P7" s="64"/>
      <c r="Q7" s="64"/>
      <c r="R7" s="64"/>
      <c r="S7" s="65"/>
    </row>
    <row r="8" ht="16.5" customHeight="1" spans="1:19">
      <c r="A8" s="56"/>
      <c r="B8" s="60"/>
      <c r="C8" s="56"/>
      <c r="D8" s="91"/>
      <c r="E8" s="56" t="str">
        <f>IF(D8="","",IF(YEAR(D8)=YEAR(公用信息!$B$7),"1年以内",IF(YEAR(D8)=YEAR(公用信息!$B$7)-1,IF(MONTH(D8)&gt;MONTH(公用信息!$B$7),"1年以内","1～2年"),IF(YEAR(D8)=YEAR(公用信息!$B$7)-2,IF(MONTH(D8)&gt;MONTH(公用信息!$B$7),"1～2年","2～3年"),IF(YEAR(D8)=YEAR(公用信息!$B$7)-3,IF(MONTH(D8)&gt;MONTH(公用信息!$B$7),"2～3年","3年以上"),"3年以上")))))</f>
        <v/>
      </c>
      <c r="F8" s="56"/>
      <c r="G8" s="117"/>
      <c r="H8" s="56"/>
      <c r="I8" s="117"/>
      <c r="J8" s="62"/>
      <c r="K8" s="62">
        <f t="shared" si="0"/>
        <v>0</v>
      </c>
      <c r="L8" s="62" t="str">
        <f t="shared" si="1"/>
        <v/>
      </c>
      <c r="M8" s="63"/>
      <c r="N8" s="64"/>
      <c r="O8" s="64"/>
      <c r="P8" s="64"/>
      <c r="Q8" s="64"/>
      <c r="R8" s="64"/>
      <c r="S8" s="65"/>
    </row>
    <row r="9" ht="16.5" customHeight="1" spans="1:19">
      <c r="A9" s="56"/>
      <c r="B9" s="60"/>
      <c r="C9" s="56"/>
      <c r="D9" s="91"/>
      <c r="E9" s="56" t="str">
        <f>IF(D9="","",IF(YEAR(D9)=YEAR(公用信息!$B$7),"1年以内",IF(YEAR(D9)=YEAR(公用信息!$B$7)-1,IF(MONTH(D9)&gt;MONTH(公用信息!$B$7),"1年以内","1～2年"),IF(YEAR(D9)=YEAR(公用信息!$B$7)-2,IF(MONTH(D9)&gt;MONTH(公用信息!$B$7),"1～2年","2～3年"),IF(YEAR(D9)=YEAR(公用信息!$B$7)-3,IF(MONTH(D9)&gt;MONTH(公用信息!$B$7),"2～3年","3年以上"),"3年以上")))))</f>
        <v/>
      </c>
      <c r="F9" s="56"/>
      <c r="G9" s="117"/>
      <c r="H9" s="56"/>
      <c r="I9" s="117"/>
      <c r="J9" s="62"/>
      <c r="K9" s="62">
        <f t="shared" si="0"/>
        <v>0</v>
      </c>
      <c r="L9" s="62" t="str">
        <f t="shared" si="1"/>
        <v/>
      </c>
      <c r="M9" s="63"/>
      <c r="N9" s="64"/>
      <c r="O9" s="64"/>
      <c r="P9" s="64"/>
      <c r="Q9" s="64"/>
      <c r="R9" s="64"/>
      <c r="S9" s="65"/>
    </row>
    <row r="10" ht="16.5" customHeight="1" spans="1:19">
      <c r="A10" s="56"/>
      <c r="B10" s="60"/>
      <c r="C10" s="56"/>
      <c r="D10" s="91"/>
      <c r="E10" s="56" t="str">
        <f>IF(D10="","",IF(YEAR(D10)=YEAR(公用信息!$B$7),"1年以内",IF(YEAR(D10)=YEAR(公用信息!$B$7)-1,IF(MONTH(D10)&gt;MONTH(公用信息!$B$7),"1年以内","1～2年"),IF(YEAR(D10)=YEAR(公用信息!$B$7)-2,IF(MONTH(D10)&gt;MONTH(公用信息!$B$7),"1～2年","2～3年"),IF(YEAR(D10)=YEAR(公用信息!$B$7)-3,IF(MONTH(D10)&gt;MONTH(公用信息!$B$7),"2～3年","3年以上"),"3年以上")))))</f>
        <v/>
      </c>
      <c r="F10" s="56"/>
      <c r="G10" s="117"/>
      <c r="H10" s="56"/>
      <c r="I10" s="117"/>
      <c r="J10" s="62"/>
      <c r="K10" s="62">
        <f t="shared" si="0"/>
        <v>0</v>
      </c>
      <c r="L10" s="62" t="str">
        <f t="shared" si="1"/>
        <v/>
      </c>
      <c r="M10" s="63"/>
      <c r="N10" s="64"/>
      <c r="O10" s="64"/>
      <c r="P10" s="64"/>
      <c r="Q10" s="64"/>
      <c r="R10" s="64"/>
      <c r="S10" s="65"/>
    </row>
    <row r="11" ht="16.5" customHeight="1" spans="1:19">
      <c r="A11" s="56"/>
      <c r="B11" s="60"/>
      <c r="C11" s="56"/>
      <c r="D11" s="91"/>
      <c r="E11" s="56" t="str">
        <f>IF(D11="","",IF(YEAR(D11)=YEAR(公用信息!$B$7),"1年以内",IF(YEAR(D11)=YEAR(公用信息!$B$7)-1,IF(MONTH(D11)&gt;MONTH(公用信息!$B$7),"1年以内","1～2年"),IF(YEAR(D11)=YEAR(公用信息!$B$7)-2,IF(MONTH(D11)&gt;MONTH(公用信息!$B$7),"1～2年","2～3年"),IF(YEAR(D11)=YEAR(公用信息!$B$7)-3,IF(MONTH(D11)&gt;MONTH(公用信息!$B$7),"2～3年","3年以上"),"3年以上")))))</f>
        <v/>
      </c>
      <c r="F11" s="56"/>
      <c r="G11" s="117"/>
      <c r="H11" s="56"/>
      <c r="I11" s="117"/>
      <c r="J11" s="62"/>
      <c r="K11" s="62">
        <f t="shared" si="0"/>
        <v>0</v>
      </c>
      <c r="L11" s="62" t="str">
        <f t="shared" si="1"/>
        <v/>
      </c>
      <c r="M11" s="63"/>
      <c r="N11" s="64"/>
      <c r="O11" s="64"/>
      <c r="P11" s="64"/>
      <c r="Q11" s="64"/>
      <c r="R11" s="64"/>
      <c r="S11" s="65"/>
    </row>
    <row r="12" ht="16.5" customHeight="1" spans="1:19">
      <c r="A12" s="56"/>
      <c r="B12" s="60"/>
      <c r="C12" s="56"/>
      <c r="D12" s="91"/>
      <c r="E12" s="56" t="str">
        <f>IF(D12="","",IF(YEAR(D12)=YEAR(公用信息!$B$7),"1年以内",IF(YEAR(D12)=YEAR(公用信息!$B$7)-1,IF(MONTH(D12)&gt;MONTH(公用信息!$B$7),"1年以内","1～2年"),IF(YEAR(D12)=YEAR(公用信息!$B$7)-2,IF(MONTH(D12)&gt;MONTH(公用信息!$B$7),"1～2年","2～3年"),IF(YEAR(D12)=YEAR(公用信息!$B$7)-3,IF(MONTH(D12)&gt;MONTH(公用信息!$B$7),"2～3年","3年以上"),"3年以上")))))</f>
        <v/>
      </c>
      <c r="F12" s="56"/>
      <c r="G12" s="117"/>
      <c r="H12" s="56"/>
      <c r="I12" s="117"/>
      <c r="J12" s="62"/>
      <c r="K12" s="62">
        <f t="shared" si="0"/>
        <v>0</v>
      </c>
      <c r="L12" s="62" t="str">
        <f t="shared" si="1"/>
        <v/>
      </c>
      <c r="M12" s="63"/>
      <c r="N12" s="64"/>
      <c r="O12" s="64"/>
      <c r="P12" s="64"/>
      <c r="Q12" s="64"/>
      <c r="R12" s="64"/>
      <c r="S12" s="65"/>
    </row>
    <row r="13" ht="16.5" customHeight="1" spans="1:19">
      <c r="A13" s="56"/>
      <c r="B13" s="60"/>
      <c r="C13" s="56"/>
      <c r="D13" s="91"/>
      <c r="E13" s="56" t="str">
        <f>IF(D13="","",IF(YEAR(D13)=YEAR(公用信息!$B$7),"1年以内",IF(YEAR(D13)=YEAR(公用信息!$B$7)-1,IF(MONTH(D13)&gt;MONTH(公用信息!$B$7),"1年以内","1～2年"),IF(YEAR(D13)=YEAR(公用信息!$B$7)-2,IF(MONTH(D13)&gt;MONTH(公用信息!$B$7),"1～2年","2～3年"),IF(YEAR(D13)=YEAR(公用信息!$B$7)-3,IF(MONTH(D13)&gt;MONTH(公用信息!$B$7),"2～3年","3年以上"),"3年以上")))))</f>
        <v/>
      </c>
      <c r="F13" s="56"/>
      <c r="G13" s="117"/>
      <c r="H13" s="56"/>
      <c r="I13" s="117"/>
      <c r="J13" s="62"/>
      <c r="K13" s="62">
        <f t="shared" si="0"/>
        <v>0</v>
      </c>
      <c r="L13" s="62" t="str">
        <f t="shared" si="1"/>
        <v/>
      </c>
      <c r="M13" s="63"/>
      <c r="N13" s="64"/>
      <c r="O13" s="64"/>
      <c r="P13" s="64"/>
      <c r="Q13" s="64"/>
      <c r="R13" s="64"/>
      <c r="S13" s="65"/>
    </row>
    <row r="14" ht="16.5" customHeight="1" spans="1:19">
      <c r="A14" s="56"/>
      <c r="B14" s="60"/>
      <c r="C14" s="56"/>
      <c r="D14" s="91"/>
      <c r="E14" s="56" t="str">
        <f>IF(D14="","",IF(YEAR(D14)=YEAR(公用信息!$B$7),"1年以内",IF(YEAR(D14)=YEAR(公用信息!$B$7)-1,IF(MONTH(D14)&gt;MONTH(公用信息!$B$7),"1年以内","1～2年"),IF(YEAR(D14)=YEAR(公用信息!$B$7)-2,IF(MONTH(D14)&gt;MONTH(公用信息!$B$7),"1～2年","2～3年"),IF(YEAR(D14)=YEAR(公用信息!$B$7)-3,IF(MONTH(D14)&gt;MONTH(公用信息!$B$7),"2～3年","3年以上"),"3年以上")))))</f>
        <v/>
      </c>
      <c r="F14" s="56"/>
      <c r="G14" s="117"/>
      <c r="H14" s="56"/>
      <c r="I14" s="117"/>
      <c r="J14" s="62"/>
      <c r="K14" s="62">
        <f t="shared" si="0"/>
        <v>0</v>
      </c>
      <c r="L14" s="62" t="str">
        <f t="shared" si="1"/>
        <v/>
      </c>
      <c r="M14" s="63"/>
      <c r="N14" s="64"/>
      <c r="O14" s="64"/>
      <c r="P14" s="64"/>
      <c r="Q14" s="64"/>
      <c r="R14" s="64"/>
      <c r="S14" s="65"/>
    </row>
    <row r="15" ht="16.5" customHeight="1" spans="1:19">
      <c r="A15" s="56"/>
      <c r="B15" s="60"/>
      <c r="C15" s="56"/>
      <c r="D15" s="91"/>
      <c r="E15" s="56" t="str">
        <f>IF(D15="","",IF(YEAR(D15)=YEAR(公用信息!$B$7),"1年以内",IF(YEAR(D15)=YEAR(公用信息!$B$7)-1,IF(MONTH(D15)&gt;MONTH(公用信息!$B$7),"1年以内","1～2年"),IF(YEAR(D15)=YEAR(公用信息!$B$7)-2,IF(MONTH(D15)&gt;MONTH(公用信息!$B$7),"1～2年","2～3年"),IF(YEAR(D15)=YEAR(公用信息!$B$7)-3,IF(MONTH(D15)&gt;MONTH(公用信息!$B$7),"2～3年","3年以上"),"3年以上")))))</f>
        <v/>
      </c>
      <c r="F15" s="56"/>
      <c r="G15" s="117"/>
      <c r="H15" s="56"/>
      <c r="I15" s="117"/>
      <c r="J15" s="62"/>
      <c r="K15" s="62">
        <f t="shared" si="0"/>
        <v>0</v>
      </c>
      <c r="L15" s="62" t="str">
        <f t="shared" si="1"/>
        <v/>
      </c>
      <c r="M15" s="63"/>
      <c r="N15" s="64"/>
      <c r="O15" s="64"/>
      <c r="P15" s="64"/>
      <c r="Q15" s="64"/>
      <c r="R15" s="64"/>
      <c r="S15" s="65"/>
    </row>
    <row r="16" ht="16.5" customHeight="1" spans="1:19">
      <c r="A16" s="56"/>
      <c r="B16" s="60"/>
      <c r="C16" s="56"/>
      <c r="D16" s="91"/>
      <c r="E16" s="56" t="str">
        <f>IF(D16="","",IF(YEAR(D16)=YEAR(公用信息!$B$7),"1年以内",IF(YEAR(D16)=YEAR(公用信息!$B$7)-1,IF(MONTH(D16)&gt;MONTH(公用信息!$B$7),"1年以内","1～2年"),IF(YEAR(D16)=YEAR(公用信息!$B$7)-2,IF(MONTH(D16)&gt;MONTH(公用信息!$B$7),"1～2年","2～3年"),IF(YEAR(D16)=YEAR(公用信息!$B$7)-3,IF(MONTH(D16)&gt;MONTH(公用信息!$B$7),"2～3年","3年以上"),"3年以上")))))</f>
        <v/>
      </c>
      <c r="F16" s="56"/>
      <c r="G16" s="117"/>
      <c r="H16" s="56"/>
      <c r="I16" s="117"/>
      <c r="J16" s="62"/>
      <c r="K16" s="62">
        <f t="shared" si="0"/>
        <v>0</v>
      </c>
      <c r="L16" s="62" t="str">
        <f t="shared" si="1"/>
        <v/>
      </c>
      <c r="M16" s="63"/>
      <c r="N16" s="64"/>
      <c r="O16" s="64"/>
      <c r="P16" s="64"/>
      <c r="Q16" s="64"/>
      <c r="R16" s="64"/>
      <c r="S16" s="65"/>
    </row>
    <row r="17" ht="16.5" customHeight="1" spans="1:19">
      <c r="A17" s="56"/>
      <c r="B17" s="60"/>
      <c r="C17" s="56"/>
      <c r="D17" s="91"/>
      <c r="E17" s="56" t="str">
        <f>IF(D17="","",IF(YEAR(D17)=YEAR(公用信息!$B$7),"1年以内",IF(YEAR(D17)=YEAR(公用信息!$B$7)-1,IF(MONTH(D17)&gt;MONTH(公用信息!$B$7),"1年以内","1～2年"),IF(YEAR(D17)=YEAR(公用信息!$B$7)-2,IF(MONTH(D17)&gt;MONTH(公用信息!$B$7),"1～2年","2～3年"),IF(YEAR(D17)=YEAR(公用信息!$B$7)-3,IF(MONTH(D17)&gt;MONTH(公用信息!$B$7),"2～3年","3年以上"),"3年以上")))))</f>
        <v/>
      </c>
      <c r="F17" s="56"/>
      <c r="G17" s="117"/>
      <c r="H17" s="56"/>
      <c r="I17" s="117"/>
      <c r="J17" s="62"/>
      <c r="K17" s="62">
        <f t="shared" si="0"/>
        <v>0</v>
      </c>
      <c r="L17" s="62" t="str">
        <f t="shared" si="1"/>
        <v/>
      </c>
      <c r="M17" s="63"/>
      <c r="N17" s="64"/>
      <c r="O17" s="64"/>
      <c r="P17" s="64"/>
      <c r="Q17" s="64"/>
      <c r="R17" s="64"/>
      <c r="S17" s="65"/>
    </row>
    <row r="18" ht="16.5" customHeight="1" spans="1:19">
      <c r="A18" s="56"/>
      <c r="B18" s="60"/>
      <c r="C18" s="56"/>
      <c r="D18" s="91"/>
      <c r="E18" s="56" t="str">
        <f>IF(D18="","",IF(YEAR(D18)=YEAR(公用信息!$B$7),"1年以内",IF(YEAR(D18)=YEAR(公用信息!$B$7)-1,IF(MONTH(D18)&gt;MONTH(公用信息!$B$7),"1年以内","1～2年"),IF(YEAR(D18)=YEAR(公用信息!$B$7)-2,IF(MONTH(D18)&gt;MONTH(公用信息!$B$7),"1～2年","2～3年"),IF(YEAR(D18)=YEAR(公用信息!$B$7)-3,IF(MONTH(D18)&gt;MONTH(公用信息!$B$7),"2～3年","3年以上"),"3年以上")))))</f>
        <v/>
      </c>
      <c r="F18" s="56"/>
      <c r="G18" s="117"/>
      <c r="H18" s="56"/>
      <c r="I18" s="117"/>
      <c r="J18" s="62"/>
      <c r="K18" s="62">
        <f t="shared" si="0"/>
        <v>0</v>
      </c>
      <c r="L18" s="62" t="str">
        <f t="shared" si="1"/>
        <v/>
      </c>
      <c r="M18" s="63"/>
      <c r="N18" s="64"/>
      <c r="O18" s="64"/>
      <c r="P18" s="64"/>
      <c r="Q18" s="64"/>
      <c r="R18" s="64"/>
      <c r="S18" s="65"/>
    </row>
    <row r="19" ht="16.5" customHeight="1" spans="1:19">
      <c r="A19" s="56"/>
      <c r="B19" s="60"/>
      <c r="C19" s="56"/>
      <c r="D19" s="91"/>
      <c r="E19" s="56" t="str">
        <f>IF(D19="","",IF(YEAR(D19)=YEAR(公用信息!$B$7),"1年以内",IF(YEAR(D19)=YEAR(公用信息!$B$7)-1,IF(MONTH(D19)&gt;MONTH(公用信息!$B$7),"1年以内","1～2年"),IF(YEAR(D19)=YEAR(公用信息!$B$7)-2,IF(MONTH(D19)&gt;MONTH(公用信息!$B$7),"1～2年","2～3年"),IF(YEAR(D19)=YEAR(公用信息!$B$7)-3,IF(MONTH(D19)&gt;MONTH(公用信息!$B$7),"2～3年","3年以上"),"3年以上")))))</f>
        <v/>
      </c>
      <c r="F19" s="56"/>
      <c r="G19" s="117"/>
      <c r="H19" s="56"/>
      <c r="I19" s="117"/>
      <c r="J19" s="62"/>
      <c r="K19" s="62">
        <f t="shared" si="0"/>
        <v>0</v>
      </c>
      <c r="L19" s="62" t="str">
        <f t="shared" si="1"/>
        <v/>
      </c>
      <c r="M19" s="63"/>
      <c r="N19" s="64"/>
      <c r="O19" s="64"/>
      <c r="P19" s="64"/>
      <c r="Q19" s="64"/>
      <c r="R19" s="64"/>
      <c r="S19" s="65"/>
    </row>
    <row r="20" ht="16.5" customHeight="1" spans="1:19">
      <c r="A20" s="56"/>
      <c r="B20" s="60"/>
      <c r="C20" s="56"/>
      <c r="D20" s="91"/>
      <c r="E20" s="56" t="str">
        <f>IF(D20="","",IF(YEAR(D20)=YEAR(公用信息!$B$7),"1年以内",IF(YEAR(D20)=YEAR(公用信息!$B$7)-1,IF(MONTH(D20)&gt;MONTH(公用信息!$B$7),"1年以内","1～2年"),IF(YEAR(D20)=YEAR(公用信息!$B$7)-2,IF(MONTH(D20)&gt;MONTH(公用信息!$B$7),"1～2年","2～3年"),IF(YEAR(D20)=YEAR(公用信息!$B$7)-3,IF(MONTH(D20)&gt;MONTH(公用信息!$B$7),"2～3年","3年以上"),"3年以上")))))</f>
        <v/>
      </c>
      <c r="F20" s="56"/>
      <c r="G20" s="117"/>
      <c r="H20" s="56"/>
      <c r="I20" s="117"/>
      <c r="J20" s="62"/>
      <c r="K20" s="62">
        <f t="shared" si="0"/>
        <v>0</v>
      </c>
      <c r="L20" s="62" t="str">
        <f t="shared" si="1"/>
        <v/>
      </c>
      <c r="M20" s="63"/>
      <c r="N20" s="64"/>
      <c r="O20" s="64"/>
      <c r="P20" s="64"/>
      <c r="Q20" s="64"/>
      <c r="R20" s="64"/>
      <c r="S20" s="65"/>
    </row>
    <row r="21" ht="16.5" customHeight="1" spans="1:19">
      <c r="A21" s="56"/>
      <c r="B21" s="60"/>
      <c r="C21" s="56"/>
      <c r="D21" s="91"/>
      <c r="E21" s="56" t="str">
        <f>IF(D21="","",IF(YEAR(D21)=YEAR(公用信息!$B$7),"1年以内",IF(YEAR(D21)=YEAR(公用信息!$B$7)-1,IF(MONTH(D21)&gt;MONTH(公用信息!$B$7),"1年以内","1～2年"),IF(YEAR(D21)=YEAR(公用信息!$B$7)-2,IF(MONTH(D21)&gt;MONTH(公用信息!$B$7),"1～2年","2～3年"),IF(YEAR(D21)=YEAR(公用信息!$B$7)-3,IF(MONTH(D21)&gt;MONTH(公用信息!$B$7),"2～3年","3年以上"),"3年以上")))))</f>
        <v/>
      </c>
      <c r="F21" s="56"/>
      <c r="G21" s="117"/>
      <c r="H21" s="56"/>
      <c r="I21" s="117"/>
      <c r="J21" s="62"/>
      <c r="K21" s="62">
        <f t="shared" si="0"/>
        <v>0</v>
      </c>
      <c r="L21" s="62" t="str">
        <f t="shared" si="1"/>
        <v/>
      </c>
      <c r="M21" s="63"/>
      <c r="N21" s="64"/>
      <c r="O21" s="64"/>
      <c r="P21" s="64"/>
      <c r="Q21" s="64"/>
      <c r="R21" s="64"/>
      <c r="S21" s="65"/>
    </row>
    <row r="22" ht="16.5" customHeight="1" spans="1:19">
      <c r="A22" s="56"/>
      <c r="B22" s="60"/>
      <c r="C22" s="56"/>
      <c r="D22" s="91"/>
      <c r="E22" s="56" t="str">
        <f>IF(D22="","",IF(YEAR(D22)=YEAR(公用信息!$B$7),"1年以内",IF(YEAR(D22)=YEAR(公用信息!$B$7)-1,IF(MONTH(D22)&gt;MONTH(公用信息!$B$7),"1年以内","1～2年"),IF(YEAR(D22)=YEAR(公用信息!$B$7)-2,IF(MONTH(D22)&gt;MONTH(公用信息!$B$7),"1～2年","2～3年"),IF(YEAR(D22)=YEAR(公用信息!$B$7)-3,IF(MONTH(D22)&gt;MONTH(公用信息!$B$7),"2～3年","3年以上"),"3年以上")))))</f>
        <v/>
      </c>
      <c r="F22" s="56"/>
      <c r="G22" s="117"/>
      <c r="H22" s="56"/>
      <c r="I22" s="117"/>
      <c r="J22" s="62"/>
      <c r="K22" s="62">
        <f t="shared" si="0"/>
        <v>0</v>
      </c>
      <c r="L22" s="62" t="str">
        <f t="shared" si="1"/>
        <v/>
      </c>
      <c r="M22" s="63"/>
      <c r="N22" s="64"/>
      <c r="O22" s="64"/>
      <c r="P22" s="64"/>
      <c r="Q22" s="64"/>
      <c r="R22" s="64"/>
      <c r="S22" s="65"/>
    </row>
    <row r="23" ht="16.5" customHeight="1" spans="1:19">
      <c r="A23" s="56"/>
      <c r="B23" s="60"/>
      <c r="C23" s="56"/>
      <c r="D23" s="91"/>
      <c r="E23" s="56" t="str">
        <f>IF(D23="","",IF(YEAR(D23)=YEAR(公用信息!$B$7),"1年以内",IF(YEAR(D23)=YEAR(公用信息!$B$7)-1,IF(MONTH(D23)&gt;MONTH(公用信息!$B$7),"1年以内","1～2年"),IF(YEAR(D23)=YEAR(公用信息!$B$7)-2,IF(MONTH(D23)&gt;MONTH(公用信息!$B$7),"1～2年","2～3年"),IF(YEAR(D23)=YEAR(公用信息!$B$7)-3,IF(MONTH(D23)&gt;MONTH(公用信息!$B$7),"2～3年","3年以上"),"3年以上")))))</f>
        <v/>
      </c>
      <c r="F23" s="56"/>
      <c r="G23" s="117"/>
      <c r="H23" s="56"/>
      <c r="I23" s="117"/>
      <c r="J23" s="62"/>
      <c r="K23" s="62">
        <f t="shared" si="0"/>
        <v>0</v>
      </c>
      <c r="L23" s="62" t="str">
        <f t="shared" si="1"/>
        <v/>
      </c>
      <c r="M23" s="63"/>
      <c r="N23" s="64"/>
      <c r="O23" s="64"/>
      <c r="P23" s="64"/>
      <c r="Q23" s="64"/>
      <c r="R23" s="64"/>
      <c r="S23" s="65"/>
    </row>
    <row r="24" ht="16.5" customHeight="1" spans="1:19">
      <c r="A24" s="56"/>
      <c r="B24" s="60"/>
      <c r="C24" s="56"/>
      <c r="D24" s="91"/>
      <c r="E24" s="56" t="str">
        <f>IF(D24="","",IF(YEAR(D24)=YEAR(公用信息!$B$7),"1年以内",IF(YEAR(D24)=YEAR(公用信息!$B$7)-1,IF(MONTH(D24)&gt;MONTH(公用信息!$B$7),"1年以内","1～2年"),IF(YEAR(D24)=YEAR(公用信息!$B$7)-2,IF(MONTH(D24)&gt;MONTH(公用信息!$B$7),"1～2年","2～3年"),IF(YEAR(D24)=YEAR(公用信息!$B$7)-3,IF(MONTH(D24)&gt;MONTH(公用信息!$B$7),"2～3年","3年以上"),"3年以上")))))</f>
        <v/>
      </c>
      <c r="F24" s="56"/>
      <c r="G24" s="117"/>
      <c r="H24" s="56"/>
      <c r="I24" s="117"/>
      <c r="J24" s="62"/>
      <c r="K24" s="62">
        <f t="shared" si="0"/>
        <v>0</v>
      </c>
      <c r="L24" s="62" t="str">
        <f t="shared" si="1"/>
        <v/>
      </c>
      <c r="M24" s="63"/>
      <c r="N24" s="64"/>
      <c r="O24" s="64"/>
      <c r="P24" s="64"/>
      <c r="Q24" s="64"/>
      <c r="R24" s="64"/>
      <c r="S24" s="65"/>
    </row>
    <row r="25" ht="16.5" customHeight="1" spans="1:19">
      <c r="A25" s="56"/>
      <c r="B25" s="60"/>
      <c r="C25" s="56"/>
      <c r="D25" s="91"/>
      <c r="E25" s="56" t="str">
        <f>IF(D25="","",IF(YEAR(D25)=YEAR(公用信息!$B$7),"1年以内",IF(YEAR(D25)=YEAR(公用信息!$B$7)-1,IF(MONTH(D25)&gt;MONTH(公用信息!$B$7),"1年以内","1～2年"),IF(YEAR(D25)=YEAR(公用信息!$B$7)-2,IF(MONTH(D25)&gt;MONTH(公用信息!$B$7),"1～2年","2～3年"),IF(YEAR(D25)=YEAR(公用信息!$B$7)-3,IF(MONTH(D25)&gt;MONTH(公用信息!$B$7),"2～3年","3年以上"),"3年以上")))))</f>
        <v/>
      </c>
      <c r="F25" s="56"/>
      <c r="G25" s="117"/>
      <c r="H25" s="56"/>
      <c r="I25" s="117"/>
      <c r="J25" s="62"/>
      <c r="K25" s="62">
        <f t="shared" si="0"/>
        <v>0</v>
      </c>
      <c r="L25" s="62" t="str">
        <f t="shared" si="1"/>
        <v/>
      </c>
      <c r="M25" s="63"/>
      <c r="N25" s="64"/>
      <c r="O25" s="64"/>
      <c r="P25" s="64"/>
      <c r="Q25" s="64"/>
      <c r="R25" s="64"/>
      <c r="S25" s="65"/>
    </row>
    <row r="26" ht="16.5" customHeight="1" spans="1:19">
      <c r="A26" s="67" t="s">
        <v>309</v>
      </c>
      <c r="B26" s="57"/>
      <c r="C26" s="56"/>
      <c r="D26" s="61"/>
      <c r="E26" s="56"/>
      <c r="F26" s="56"/>
      <c r="G26" s="117">
        <f>ROUND(SUM(G6:G25),2)</f>
        <v>0</v>
      </c>
      <c r="H26" s="56"/>
      <c r="I26" s="117">
        <f>ROUND(SUM(I6:I25),2)</f>
        <v>0</v>
      </c>
      <c r="J26" s="117">
        <f>ROUND(SUM(J6:J25),2)</f>
        <v>0</v>
      </c>
      <c r="K26" s="62">
        <f t="shared" si="0"/>
        <v>0</v>
      </c>
      <c r="L26" s="62" t="str">
        <f t="shared" si="1"/>
        <v/>
      </c>
      <c r="M26" s="63"/>
      <c r="N26" s="64"/>
      <c r="O26" s="64"/>
      <c r="P26" s="64"/>
      <c r="Q26" s="64"/>
      <c r="R26" s="64"/>
      <c r="S26" s="65"/>
    </row>
    <row r="27" ht="16.5" customHeight="1" spans="1:19">
      <c r="A27" s="327" t="s">
        <v>337</v>
      </c>
      <c r="B27" s="57"/>
      <c r="C27" s="56"/>
      <c r="D27" s="61"/>
      <c r="E27" s="56"/>
      <c r="F27" s="56"/>
      <c r="G27" s="56"/>
      <c r="H27" s="56"/>
      <c r="I27" s="117"/>
      <c r="J27" s="62"/>
      <c r="K27" s="62">
        <f t="shared" si="0"/>
        <v>0</v>
      </c>
      <c r="L27" s="62" t="str">
        <f t="shared" si="1"/>
        <v/>
      </c>
      <c r="M27" s="63"/>
      <c r="N27" s="64"/>
      <c r="O27" s="64"/>
      <c r="P27" s="64"/>
      <c r="Q27" s="64"/>
      <c r="R27" s="64"/>
      <c r="S27" s="65"/>
    </row>
    <row r="28" ht="16.5" customHeight="1" spans="1:19">
      <c r="A28" s="327" t="s">
        <v>338</v>
      </c>
      <c r="B28" s="57"/>
      <c r="C28" s="56"/>
      <c r="D28" s="61"/>
      <c r="E28" s="56"/>
      <c r="F28" s="56"/>
      <c r="G28" s="56"/>
      <c r="H28" s="56"/>
      <c r="I28" s="117"/>
      <c r="J28" s="62"/>
      <c r="K28" s="62">
        <f t="shared" si="0"/>
        <v>0</v>
      </c>
      <c r="L28" s="62" t="str">
        <f t="shared" si="1"/>
        <v/>
      </c>
      <c r="M28" s="63"/>
      <c r="N28" s="64"/>
      <c r="O28" s="64"/>
      <c r="P28" s="64"/>
      <c r="Q28" s="64"/>
      <c r="R28" s="64"/>
      <c r="S28" s="65"/>
    </row>
    <row r="29" ht="16.5" customHeight="1" spans="1:19">
      <c r="A29" s="67" t="s">
        <v>254</v>
      </c>
      <c r="B29" s="57"/>
      <c r="C29" s="63"/>
      <c r="D29" s="61"/>
      <c r="E29" s="63"/>
      <c r="F29" s="63"/>
      <c r="G29" s="62">
        <f>ROUND(G26-G27,2)</f>
        <v>0</v>
      </c>
      <c r="H29" s="63"/>
      <c r="I29" s="62">
        <f>ROUND(I26-I27,2)</f>
        <v>0</v>
      </c>
      <c r="J29" s="62">
        <f>ROUND(J26-J28,2)</f>
        <v>0</v>
      </c>
      <c r="K29" s="62">
        <f t="shared" si="0"/>
        <v>0</v>
      </c>
      <c r="L29" s="62" t="str">
        <f t="shared" si="1"/>
        <v/>
      </c>
      <c r="M29" s="63"/>
      <c r="N29" s="64"/>
      <c r="O29" s="64"/>
      <c r="P29" s="64"/>
      <c r="Q29" s="64"/>
      <c r="R29" s="64"/>
      <c r="S29" s="65"/>
    </row>
    <row r="30" customHeight="1" spans="1:19">
      <c r="A30" s="71"/>
      <c r="B30" s="64"/>
      <c r="C30" s="64"/>
      <c r="D30" s="64"/>
      <c r="E30" s="64"/>
      <c r="F30" s="64"/>
      <c r="G30" s="64"/>
      <c r="H30" s="64"/>
      <c r="I30" s="330"/>
      <c r="J30" s="126"/>
      <c r="K30" s="126"/>
      <c r="L30" s="126"/>
      <c r="M30" s="126"/>
      <c r="N30" s="64"/>
      <c r="O30" s="64"/>
      <c r="P30" s="64"/>
      <c r="Q30" s="64"/>
      <c r="R30" s="64"/>
      <c r="S30" s="65"/>
    </row>
    <row r="31" customHeight="1" spans="1:19">
      <c r="A31" s="92"/>
      <c r="B31" s="92"/>
      <c r="C31" s="92"/>
      <c r="D31" s="92"/>
      <c r="E31" s="64"/>
      <c r="F31" s="64"/>
      <c r="G31" s="64"/>
      <c r="H31" s="64"/>
      <c r="I31" s="330"/>
      <c r="J31" s="64"/>
      <c r="K31" s="64"/>
      <c r="L31" s="64"/>
      <c r="M31" s="64"/>
      <c r="N31" s="64"/>
      <c r="O31" s="64"/>
      <c r="P31" s="64"/>
      <c r="Q31" s="64"/>
      <c r="R31" s="64"/>
      <c r="S31" s="65"/>
    </row>
    <row r="32" customHeight="1" spans="1:19">
      <c r="A32" s="64"/>
      <c r="B32" s="373"/>
      <c r="C32" s="64"/>
      <c r="D32" s="64"/>
      <c r="E32" s="64"/>
      <c r="F32" s="64"/>
      <c r="G32" s="64"/>
      <c r="H32" s="64"/>
      <c r="I32" s="330"/>
      <c r="J32" s="64"/>
      <c r="K32" s="64"/>
      <c r="L32" s="64"/>
      <c r="M32" s="64"/>
      <c r="N32" s="64"/>
      <c r="O32" s="64"/>
      <c r="P32" s="64"/>
      <c r="Q32" s="64"/>
      <c r="R32" s="64"/>
      <c r="S32" s="65"/>
    </row>
    <row r="33" customHeight="1" spans="1:19">
      <c r="A33" s="64"/>
      <c r="B33" s="374"/>
      <c r="C33" s="64"/>
      <c r="D33" s="64"/>
      <c r="E33" s="64"/>
      <c r="F33" s="64"/>
      <c r="G33" s="64"/>
      <c r="H33" s="64"/>
      <c r="I33" s="330"/>
      <c r="J33" s="64"/>
      <c r="K33" s="64"/>
      <c r="L33" s="64"/>
      <c r="M33" s="64"/>
      <c r="N33" s="64"/>
      <c r="O33" s="64"/>
      <c r="P33" s="64"/>
      <c r="Q33" s="64"/>
      <c r="R33" s="64"/>
      <c r="S33" s="65"/>
    </row>
    <row r="34" customHeight="1" spans="1:19">
      <c r="A34" s="64"/>
      <c r="B34" s="64"/>
      <c r="C34" s="64"/>
      <c r="D34" s="64"/>
      <c r="E34" s="64"/>
      <c r="F34" s="64"/>
      <c r="G34" s="64"/>
      <c r="H34" s="64"/>
      <c r="I34" s="330"/>
      <c r="J34" s="64"/>
      <c r="K34" s="64"/>
      <c r="L34" s="64"/>
      <c r="M34" s="64"/>
      <c r="N34" s="64"/>
      <c r="O34" s="64"/>
      <c r="P34" s="64"/>
      <c r="Q34" s="64"/>
      <c r="R34" s="64"/>
      <c r="S34" s="65"/>
    </row>
    <row r="35" customHeight="1" spans="1:19">
      <c r="A35" s="64"/>
      <c r="B35" s="64"/>
      <c r="C35" s="64"/>
      <c r="D35" s="64"/>
      <c r="E35" s="64"/>
      <c r="F35" s="64"/>
      <c r="G35" s="64"/>
      <c r="H35" s="64"/>
      <c r="I35" s="330"/>
      <c r="J35" s="64"/>
      <c r="K35" s="64"/>
      <c r="L35" s="64"/>
      <c r="M35" s="64"/>
      <c r="N35" s="64"/>
      <c r="O35" s="64"/>
      <c r="P35" s="64"/>
      <c r="Q35" s="64"/>
      <c r="R35" s="64"/>
      <c r="S35" s="65"/>
    </row>
    <row r="36" customHeight="1" spans="1:19">
      <c r="A36" s="64"/>
      <c r="B36" s="64"/>
      <c r="C36" s="64"/>
      <c r="D36" s="64"/>
      <c r="E36" s="64"/>
      <c r="F36" s="64"/>
      <c r="G36" s="64"/>
      <c r="H36" s="64"/>
      <c r="I36" s="330"/>
      <c r="J36" s="64"/>
      <c r="K36" s="64"/>
      <c r="L36" s="64"/>
      <c r="M36" s="64"/>
      <c r="N36" s="64"/>
      <c r="O36" s="64"/>
      <c r="P36" s="64"/>
      <c r="Q36" s="64"/>
      <c r="R36" s="64"/>
      <c r="S36" s="65"/>
    </row>
    <row r="37" customHeight="1" spans="1:19">
      <c r="A37" s="64"/>
      <c r="B37" s="64"/>
      <c r="C37" s="64"/>
      <c r="D37" s="64"/>
      <c r="E37" s="64"/>
      <c r="F37" s="64"/>
      <c r="G37" s="64"/>
      <c r="H37" s="64"/>
      <c r="I37" s="330"/>
      <c r="J37" s="64"/>
      <c r="K37" s="64"/>
      <c r="L37" s="64"/>
      <c r="M37" s="64"/>
      <c r="N37" s="64"/>
      <c r="O37" s="64"/>
      <c r="P37" s="64"/>
      <c r="Q37" s="64"/>
      <c r="R37" s="64"/>
      <c r="S37" s="65"/>
    </row>
    <row r="38" customHeight="1" spans="1:19">
      <c r="A38" s="64"/>
      <c r="B38" s="64"/>
      <c r="C38" s="64"/>
      <c r="D38" s="64"/>
      <c r="E38" s="64"/>
      <c r="F38" s="64"/>
      <c r="G38" s="64"/>
      <c r="H38" s="64"/>
      <c r="I38" s="330"/>
      <c r="J38" s="64"/>
      <c r="K38" s="64"/>
      <c r="L38" s="64"/>
      <c r="M38" s="64"/>
      <c r="N38" s="64"/>
      <c r="O38" s="64"/>
      <c r="P38" s="64"/>
      <c r="Q38" s="64"/>
      <c r="R38" s="64"/>
      <c r="S38" s="65"/>
    </row>
    <row r="39" customHeight="1" spans="1:19">
      <c r="A39" s="64"/>
      <c r="B39" s="64"/>
      <c r="C39" s="64"/>
      <c r="D39" s="64"/>
      <c r="E39" s="64"/>
      <c r="F39" s="64"/>
      <c r="G39" s="64"/>
      <c r="H39" s="64"/>
      <c r="I39" s="330"/>
      <c r="J39" s="64"/>
      <c r="K39" s="64"/>
      <c r="L39" s="64"/>
      <c r="M39" s="64"/>
      <c r="N39" s="64"/>
      <c r="O39" s="64"/>
      <c r="P39" s="64"/>
      <c r="Q39" s="64"/>
      <c r="R39" s="64"/>
      <c r="S39" s="65"/>
    </row>
    <row r="40" customHeight="1" spans="1:19">
      <c r="A40" s="64"/>
      <c r="B40" s="64"/>
      <c r="C40" s="64"/>
      <c r="D40" s="64"/>
      <c r="E40" s="64"/>
      <c r="F40" s="64"/>
      <c r="G40" s="64"/>
      <c r="H40" s="64"/>
      <c r="I40" s="330"/>
      <c r="J40" s="64"/>
      <c r="K40" s="64"/>
      <c r="L40" s="64"/>
      <c r="M40" s="64"/>
      <c r="N40" s="64"/>
      <c r="O40" s="64"/>
      <c r="P40" s="64"/>
      <c r="Q40" s="64"/>
      <c r="R40" s="64"/>
      <c r="S40" s="65"/>
    </row>
    <row r="41" customHeight="1" spans="1:19">
      <c r="A41" s="64"/>
      <c r="B41" s="64"/>
      <c r="C41" s="64"/>
      <c r="D41" s="64"/>
      <c r="E41" s="64"/>
      <c r="F41" s="64"/>
      <c r="G41" s="64"/>
      <c r="H41" s="64"/>
      <c r="I41" s="330"/>
      <c r="J41" s="64"/>
      <c r="K41" s="64"/>
      <c r="L41" s="64"/>
      <c r="M41" s="64"/>
      <c r="N41" s="64"/>
      <c r="O41" s="64"/>
      <c r="P41" s="64"/>
      <c r="Q41" s="64"/>
      <c r="R41" s="64"/>
      <c r="S41" s="65"/>
    </row>
    <row r="42" customHeight="1" spans="1:19">
      <c r="A42" s="64"/>
      <c r="B42" s="64"/>
      <c r="C42" s="64"/>
      <c r="D42" s="64"/>
      <c r="E42" s="64"/>
      <c r="F42" s="64"/>
      <c r="G42" s="64"/>
      <c r="H42" s="64"/>
      <c r="I42" s="330"/>
      <c r="J42" s="64"/>
      <c r="K42" s="64"/>
      <c r="L42" s="64"/>
      <c r="M42" s="64"/>
      <c r="N42" s="64"/>
      <c r="O42" s="64"/>
      <c r="P42" s="64"/>
      <c r="Q42" s="64"/>
      <c r="R42" s="64"/>
      <c r="S42" s="65"/>
    </row>
    <row r="43" customHeight="1" spans="1:19">
      <c r="A43" s="64"/>
      <c r="B43" s="64"/>
      <c r="C43" s="64"/>
      <c r="D43" s="64"/>
      <c r="E43" s="64"/>
      <c r="F43" s="64"/>
      <c r="G43" s="64"/>
      <c r="H43" s="64"/>
      <c r="I43" s="330"/>
      <c r="J43" s="64"/>
      <c r="K43" s="64"/>
      <c r="L43" s="64"/>
      <c r="M43" s="64"/>
      <c r="N43" s="64"/>
      <c r="O43" s="64"/>
      <c r="P43" s="64"/>
      <c r="Q43" s="64"/>
      <c r="R43" s="64"/>
      <c r="S43" s="65"/>
    </row>
    <row r="44" customHeight="1" spans="1:19">
      <c r="A44" s="64"/>
      <c r="B44" s="64"/>
      <c r="C44" s="64"/>
      <c r="D44" s="64"/>
      <c r="E44" s="64"/>
      <c r="F44" s="64"/>
      <c r="G44" s="64"/>
      <c r="H44" s="64"/>
      <c r="I44" s="330"/>
      <c r="J44" s="64"/>
      <c r="K44" s="64"/>
      <c r="L44" s="64"/>
      <c r="M44" s="64"/>
      <c r="N44" s="64"/>
      <c r="O44" s="64"/>
      <c r="P44" s="64"/>
      <c r="Q44" s="64"/>
      <c r="R44" s="64"/>
      <c r="S44" s="65"/>
    </row>
    <row r="45" customHeight="1" spans="1:19">
      <c r="A45" s="64"/>
      <c r="B45" s="64"/>
      <c r="C45" s="64"/>
      <c r="D45" s="64"/>
      <c r="E45" s="64"/>
      <c r="F45" s="64"/>
      <c r="G45" s="64"/>
      <c r="H45" s="64"/>
      <c r="I45" s="330"/>
      <c r="J45" s="64"/>
      <c r="K45" s="64"/>
      <c r="L45" s="64"/>
      <c r="M45" s="64"/>
      <c r="N45" s="64"/>
      <c r="O45" s="64"/>
      <c r="P45" s="64"/>
      <c r="Q45" s="64"/>
      <c r="R45" s="64"/>
      <c r="S45" s="65"/>
    </row>
    <row r="46" customHeight="1" spans="1:19">
      <c r="A46" s="64"/>
      <c r="B46" s="64"/>
      <c r="C46" s="64"/>
      <c r="D46" s="64"/>
      <c r="E46" s="64"/>
      <c r="F46" s="64"/>
      <c r="G46" s="64"/>
      <c r="H46" s="64"/>
      <c r="I46" s="330"/>
      <c r="J46" s="64"/>
      <c r="K46" s="64"/>
      <c r="L46" s="64"/>
      <c r="M46" s="64"/>
      <c r="N46" s="64"/>
      <c r="O46" s="64"/>
      <c r="P46" s="64"/>
      <c r="Q46" s="64"/>
      <c r="R46" s="64"/>
      <c r="S46" s="65"/>
    </row>
    <row r="47" customHeight="1" spans="1:19">
      <c r="A47" s="64"/>
      <c r="B47" s="64"/>
      <c r="C47" s="64"/>
      <c r="D47" s="64"/>
      <c r="E47" s="64"/>
      <c r="F47" s="64"/>
      <c r="G47" s="64"/>
      <c r="H47" s="64"/>
      <c r="I47" s="330"/>
      <c r="J47" s="64"/>
      <c r="K47" s="64"/>
      <c r="L47" s="64"/>
      <c r="M47" s="64"/>
      <c r="N47" s="64"/>
      <c r="O47" s="64"/>
      <c r="P47" s="64"/>
      <c r="Q47" s="64"/>
      <c r="R47" s="64"/>
      <c r="S47" s="65"/>
    </row>
    <row r="48" customHeight="1" spans="1:19">
      <c r="A48" s="64"/>
      <c r="B48" s="64"/>
      <c r="C48" s="64"/>
      <c r="D48" s="64"/>
      <c r="E48" s="64"/>
      <c r="F48" s="64"/>
      <c r="G48" s="64"/>
      <c r="H48" s="64"/>
      <c r="I48" s="330"/>
      <c r="J48" s="64"/>
      <c r="K48" s="64"/>
      <c r="L48" s="64"/>
      <c r="M48" s="64"/>
      <c r="N48" s="64"/>
      <c r="O48" s="64"/>
      <c r="P48" s="64"/>
      <c r="Q48" s="64"/>
      <c r="R48" s="64"/>
      <c r="S48" s="65"/>
    </row>
    <row r="49" customHeight="1" spans="1:19">
      <c r="A49" s="64"/>
      <c r="B49" s="64"/>
      <c r="C49" s="64"/>
      <c r="D49" s="64"/>
      <c r="E49" s="64"/>
      <c r="F49" s="64"/>
      <c r="G49" s="64"/>
      <c r="H49" s="64"/>
      <c r="I49" s="330"/>
      <c r="J49" s="64"/>
      <c r="K49" s="64"/>
      <c r="L49" s="64"/>
      <c r="M49" s="64"/>
      <c r="N49" s="64"/>
      <c r="O49" s="64"/>
      <c r="P49" s="64"/>
      <c r="Q49" s="64"/>
      <c r="R49" s="64"/>
      <c r="S49" s="65"/>
    </row>
    <row r="50" customHeight="1" spans="1:19">
      <c r="A50" s="64"/>
      <c r="B50" s="64"/>
      <c r="C50" s="64"/>
      <c r="D50" s="64"/>
      <c r="E50" s="64"/>
      <c r="F50" s="64"/>
      <c r="G50" s="64"/>
      <c r="H50" s="64"/>
      <c r="I50" s="330"/>
      <c r="J50" s="64"/>
      <c r="K50" s="64"/>
      <c r="L50" s="64"/>
      <c r="M50" s="64"/>
      <c r="N50" s="64"/>
      <c r="O50" s="64"/>
      <c r="P50" s="64"/>
      <c r="Q50" s="64"/>
      <c r="R50" s="64"/>
      <c r="S50" s="65"/>
    </row>
    <row r="51" customHeight="1" spans="1:19">
      <c r="A51" s="64"/>
      <c r="B51" s="64"/>
      <c r="C51" s="64"/>
      <c r="D51" s="64"/>
      <c r="E51" s="64"/>
      <c r="F51" s="64"/>
      <c r="G51" s="64"/>
      <c r="H51" s="64"/>
      <c r="I51" s="330"/>
      <c r="J51" s="64"/>
      <c r="K51" s="64"/>
      <c r="L51" s="64"/>
      <c r="M51" s="64"/>
      <c r="N51" s="64"/>
      <c r="O51" s="64"/>
      <c r="P51" s="64"/>
      <c r="Q51" s="64"/>
      <c r="R51" s="64"/>
      <c r="S51" s="65"/>
    </row>
    <row r="52" customHeight="1" spans="1:19">
      <c r="A52" s="64"/>
      <c r="B52" s="64"/>
      <c r="C52" s="64"/>
      <c r="D52" s="64"/>
      <c r="E52" s="64"/>
      <c r="F52" s="64"/>
      <c r="G52" s="64"/>
      <c r="H52" s="64"/>
      <c r="I52" s="330"/>
      <c r="J52" s="64"/>
      <c r="K52" s="64"/>
      <c r="L52" s="64"/>
      <c r="M52" s="64"/>
      <c r="N52" s="64"/>
      <c r="O52" s="64"/>
      <c r="P52" s="64"/>
      <c r="Q52" s="64"/>
      <c r="R52" s="64"/>
      <c r="S52" s="65"/>
    </row>
    <row r="53" customHeight="1" spans="1:19">
      <c r="A53" s="64"/>
      <c r="B53" s="64"/>
      <c r="C53" s="64"/>
      <c r="D53" s="64"/>
      <c r="E53" s="64"/>
      <c r="F53" s="64"/>
      <c r="G53" s="64"/>
      <c r="H53" s="64"/>
      <c r="I53" s="330"/>
      <c r="J53" s="64"/>
      <c r="K53" s="64"/>
      <c r="L53" s="64"/>
      <c r="M53" s="64"/>
      <c r="N53" s="64"/>
      <c r="O53" s="64"/>
      <c r="P53" s="64"/>
      <c r="Q53" s="64"/>
      <c r="R53" s="64"/>
      <c r="S53" s="65"/>
    </row>
    <row r="54" customHeight="1" spans="1:19">
      <c r="A54" s="64"/>
      <c r="B54" s="64"/>
      <c r="C54" s="64"/>
      <c r="D54" s="64"/>
      <c r="E54" s="64"/>
      <c r="F54" s="64"/>
      <c r="G54" s="64"/>
      <c r="H54" s="64"/>
      <c r="I54" s="330"/>
      <c r="J54" s="64"/>
      <c r="K54" s="64"/>
      <c r="L54" s="64"/>
      <c r="M54" s="64"/>
      <c r="N54" s="64"/>
      <c r="O54" s="64"/>
      <c r="P54" s="64"/>
      <c r="Q54" s="64"/>
      <c r="R54" s="64"/>
      <c r="S54" s="65"/>
    </row>
    <row r="55" customHeight="1" spans="1:19">
      <c r="A55" s="64"/>
      <c r="B55" s="64"/>
      <c r="C55" s="64"/>
      <c r="D55" s="64"/>
      <c r="E55" s="64"/>
      <c r="F55" s="64"/>
      <c r="G55" s="64"/>
      <c r="H55" s="64"/>
      <c r="I55" s="330"/>
      <c r="J55" s="64"/>
      <c r="K55" s="64"/>
      <c r="L55" s="64"/>
      <c r="M55" s="64"/>
      <c r="N55" s="64"/>
      <c r="O55" s="64"/>
      <c r="P55" s="64"/>
      <c r="Q55" s="64"/>
      <c r="R55" s="64"/>
      <c r="S55" s="65"/>
    </row>
    <row r="56" customHeight="1" spans="1:19">
      <c r="A56" s="64"/>
      <c r="B56" s="64"/>
      <c r="C56" s="64"/>
      <c r="D56" s="64"/>
      <c r="E56" s="64"/>
      <c r="F56" s="64"/>
      <c r="G56" s="64"/>
      <c r="H56" s="64"/>
      <c r="I56" s="330"/>
      <c r="J56" s="64"/>
      <c r="K56" s="64"/>
      <c r="L56" s="64"/>
      <c r="M56" s="64"/>
      <c r="N56" s="64"/>
      <c r="O56" s="64"/>
      <c r="P56" s="64"/>
      <c r="Q56" s="64"/>
      <c r="R56" s="64"/>
      <c r="S56" s="65"/>
    </row>
    <row r="57" customHeight="1" spans="1:19">
      <c r="A57" s="64"/>
      <c r="B57" s="64"/>
      <c r="C57" s="64"/>
      <c r="D57" s="64"/>
      <c r="E57" s="64"/>
      <c r="F57" s="64"/>
      <c r="G57" s="64"/>
      <c r="H57" s="64"/>
      <c r="I57" s="330"/>
      <c r="J57" s="64"/>
      <c r="K57" s="64"/>
      <c r="L57" s="64"/>
      <c r="M57" s="64"/>
      <c r="N57" s="64"/>
      <c r="O57" s="64"/>
      <c r="P57" s="64"/>
      <c r="Q57" s="64"/>
      <c r="R57" s="64"/>
      <c r="S57" s="65"/>
    </row>
    <row r="58" customHeight="1" spans="1:19">
      <c r="A58" s="64"/>
      <c r="B58" s="64"/>
      <c r="C58" s="64"/>
      <c r="D58" s="64"/>
      <c r="E58" s="64"/>
      <c r="F58" s="64"/>
      <c r="G58" s="64"/>
      <c r="H58" s="64"/>
      <c r="I58" s="330"/>
      <c r="J58" s="64"/>
      <c r="K58" s="64"/>
      <c r="L58" s="64"/>
      <c r="M58" s="64"/>
      <c r="N58" s="64"/>
      <c r="O58" s="64"/>
      <c r="P58" s="64"/>
      <c r="Q58" s="64"/>
      <c r="R58" s="64"/>
      <c r="S58" s="65"/>
    </row>
    <row r="59" customHeight="1" spans="1:19">
      <c r="A59" s="64"/>
      <c r="B59" s="64"/>
      <c r="C59" s="64"/>
      <c r="D59" s="64"/>
      <c r="E59" s="64"/>
      <c r="F59" s="64"/>
      <c r="G59" s="64"/>
      <c r="H59" s="64"/>
      <c r="I59" s="330"/>
      <c r="J59" s="64"/>
      <c r="K59" s="64"/>
      <c r="L59" s="64"/>
      <c r="M59" s="64"/>
      <c r="N59" s="64"/>
      <c r="O59" s="64"/>
      <c r="P59" s="64"/>
      <c r="Q59" s="64"/>
      <c r="R59" s="64"/>
      <c r="S59" s="65"/>
    </row>
    <row r="60" customHeight="1" spans="1:19">
      <c r="A60" s="64"/>
      <c r="B60" s="64"/>
      <c r="C60" s="64"/>
      <c r="D60" s="64"/>
      <c r="E60" s="64"/>
      <c r="F60" s="64"/>
      <c r="G60" s="64"/>
      <c r="H60" s="64"/>
      <c r="I60" s="330"/>
      <c r="J60" s="64"/>
      <c r="K60" s="64"/>
      <c r="L60" s="64"/>
      <c r="M60" s="64"/>
      <c r="N60" s="64"/>
      <c r="O60" s="64"/>
      <c r="P60" s="64"/>
      <c r="Q60" s="64"/>
      <c r="R60" s="64"/>
      <c r="S60" s="65"/>
    </row>
    <row r="61" customHeight="1" spans="1:19">
      <c r="A61" s="64"/>
      <c r="B61" s="64"/>
      <c r="C61" s="64"/>
      <c r="D61" s="64"/>
      <c r="E61" s="64"/>
      <c r="F61" s="64"/>
      <c r="G61" s="64"/>
      <c r="H61" s="64"/>
      <c r="I61" s="330"/>
      <c r="J61" s="64"/>
      <c r="K61" s="64"/>
      <c r="L61" s="64"/>
      <c r="M61" s="64"/>
      <c r="N61" s="64"/>
      <c r="O61" s="64"/>
      <c r="P61" s="64"/>
      <c r="Q61" s="64"/>
      <c r="R61" s="64"/>
      <c r="S61" s="65"/>
    </row>
    <row r="62" customHeight="1" spans="1:19">
      <c r="A62" s="64"/>
      <c r="B62" s="64"/>
      <c r="C62" s="64"/>
      <c r="D62" s="64"/>
      <c r="E62" s="64"/>
      <c r="F62" s="64"/>
      <c r="G62" s="64"/>
      <c r="H62" s="64"/>
      <c r="I62" s="330"/>
      <c r="J62" s="64"/>
      <c r="K62" s="64"/>
      <c r="L62" s="64"/>
      <c r="M62" s="64"/>
      <c r="N62" s="64"/>
      <c r="O62" s="64"/>
      <c r="P62" s="64"/>
      <c r="Q62" s="64"/>
      <c r="R62" s="64"/>
      <c r="S62" s="65"/>
    </row>
    <row r="63" customHeight="1" spans="1:19">
      <c r="A63" s="64"/>
      <c r="B63" s="64"/>
      <c r="C63" s="64"/>
      <c r="D63" s="64"/>
      <c r="E63" s="64"/>
      <c r="F63" s="64"/>
      <c r="G63" s="64"/>
      <c r="H63" s="64"/>
      <c r="I63" s="330"/>
      <c r="J63" s="64"/>
      <c r="K63" s="64"/>
      <c r="L63" s="64"/>
      <c r="M63" s="64"/>
      <c r="N63" s="64"/>
      <c r="O63" s="64"/>
      <c r="P63" s="64"/>
      <c r="Q63" s="64"/>
      <c r="R63" s="64"/>
      <c r="S63" s="65"/>
    </row>
    <row r="64" customHeight="1" spans="1:19">
      <c r="A64" s="64"/>
      <c r="B64" s="64"/>
      <c r="C64" s="64"/>
      <c r="D64" s="64"/>
      <c r="E64" s="64"/>
      <c r="F64" s="64"/>
      <c r="G64" s="64"/>
      <c r="H64" s="64"/>
      <c r="I64" s="330"/>
      <c r="J64" s="64"/>
      <c r="K64" s="64"/>
      <c r="L64" s="64"/>
      <c r="M64" s="64"/>
      <c r="N64" s="64"/>
      <c r="O64" s="64"/>
      <c r="P64" s="64"/>
      <c r="Q64" s="64"/>
      <c r="R64" s="64"/>
      <c r="S64" s="65"/>
    </row>
    <row r="65" customHeight="1" spans="1:19">
      <c r="A65" s="64"/>
      <c r="B65" s="64"/>
      <c r="C65" s="64"/>
      <c r="D65" s="64"/>
      <c r="E65" s="64"/>
      <c r="F65" s="64"/>
      <c r="G65" s="64"/>
      <c r="H65" s="64"/>
      <c r="I65" s="330"/>
      <c r="J65" s="64"/>
      <c r="K65" s="64"/>
      <c r="L65" s="64"/>
      <c r="M65" s="64"/>
      <c r="N65" s="64"/>
      <c r="O65" s="64"/>
      <c r="P65" s="64"/>
      <c r="Q65" s="64"/>
      <c r="R65" s="64"/>
      <c r="S65" s="65"/>
    </row>
    <row r="66" customHeight="1" spans="1:19">
      <c r="A66" s="64"/>
      <c r="B66" s="64"/>
      <c r="C66" s="64"/>
      <c r="D66" s="64"/>
      <c r="E66" s="64"/>
      <c r="F66" s="64"/>
      <c r="G66" s="64"/>
      <c r="H66" s="64"/>
      <c r="I66" s="330"/>
      <c r="J66" s="64"/>
      <c r="K66" s="64"/>
      <c r="L66" s="64"/>
      <c r="M66" s="64"/>
      <c r="N66" s="64"/>
      <c r="O66" s="64"/>
      <c r="P66" s="64"/>
      <c r="Q66" s="64"/>
      <c r="R66" s="64"/>
      <c r="S66" s="65"/>
    </row>
    <row r="67" customHeight="1" spans="1:19">
      <c r="A67" s="64"/>
      <c r="B67" s="64"/>
      <c r="C67" s="64"/>
      <c r="D67" s="64"/>
      <c r="E67" s="64"/>
      <c r="F67" s="64"/>
      <c r="G67" s="64"/>
      <c r="H67" s="64"/>
      <c r="I67" s="330"/>
      <c r="J67" s="64"/>
      <c r="K67" s="64"/>
      <c r="L67" s="64"/>
      <c r="M67" s="64"/>
      <c r="N67" s="64"/>
      <c r="O67" s="64"/>
      <c r="P67" s="64"/>
      <c r="Q67" s="64"/>
      <c r="R67" s="64"/>
      <c r="S67" s="65"/>
    </row>
    <row r="68" customHeight="1" spans="1:19">
      <c r="A68" s="64"/>
      <c r="B68" s="64"/>
      <c r="C68" s="64"/>
      <c r="D68" s="64"/>
      <c r="E68" s="64"/>
      <c r="F68" s="64"/>
      <c r="G68" s="64"/>
      <c r="H68" s="64"/>
      <c r="I68" s="330"/>
      <c r="J68" s="64"/>
      <c r="K68" s="64"/>
      <c r="L68" s="64"/>
      <c r="M68" s="64"/>
      <c r="N68" s="64"/>
      <c r="O68" s="64"/>
      <c r="P68" s="64"/>
      <c r="Q68" s="64"/>
      <c r="R68" s="64"/>
      <c r="S68" s="65"/>
    </row>
    <row r="69" customHeight="1" spans="1:19">
      <c r="A69" s="64"/>
      <c r="B69" s="64"/>
      <c r="C69" s="64"/>
      <c r="D69" s="64"/>
      <c r="E69" s="64"/>
      <c r="F69" s="64"/>
      <c r="G69" s="64"/>
      <c r="H69" s="64"/>
      <c r="I69" s="330"/>
      <c r="J69" s="64"/>
      <c r="K69" s="64"/>
      <c r="L69" s="64"/>
      <c r="M69" s="64"/>
      <c r="N69" s="64"/>
      <c r="O69" s="64"/>
      <c r="P69" s="64"/>
      <c r="Q69" s="64"/>
      <c r="R69" s="64"/>
      <c r="S69" s="65"/>
    </row>
    <row r="70" customHeight="1" spans="1:19">
      <c r="A70" s="64"/>
      <c r="B70" s="64"/>
      <c r="C70" s="64"/>
      <c r="D70" s="64"/>
      <c r="E70" s="64"/>
      <c r="F70" s="64"/>
      <c r="G70" s="64"/>
      <c r="H70" s="64"/>
      <c r="I70" s="330"/>
      <c r="J70" s="64"/>
      <c r="K70" s="64"/>
      <c r="L70" s="64"/>
      <c r="M70" s="64"/>
      <c r="N70" s="64"/>
      <c r="O70" s="64"/>
      <c r="P70" s="64"/>
      <c r="Q70" s="64"/>
      <c r="R70" s="64"/>
      <c r="S70" s="65"/>
    </row>
    <row r="71" customHeight="1" spans="1:19">
      <c r="A71" s="64"/>
      <c r="B71" s="64"/>
      <c r="C71" s="64"/>
      <c r="D71" s="64"/>
      <c r="E71" s="64"/>
      <c r="F71" s="64"/>
      <c r="G71" s="64"/>
      <c r="H71" s="64"/>
      <c r="I71" s="330"/>
      <c r="J71" s="64"/>
      <c r="K71" s="64"/>
      <c r="L71" s="64"/>
      <c r="M71" s="64"/>
      <c r="N71" s="64"/>
      <c r="O71" s="64"/>
      <c r="P71" s="64"/>
      <c r="Q71" s="64"/>
      <c r="R71" s="64"/>
      <c r="S71" s="65"/>
    </row>
    <row r="72" customHeight="1" spans="1:19">
      <c r="A72" s="64"/>
      <c r="B72" s="64"/>
      <c r="C72" s="64"/>
      <c r="D72" s="64"/>
      <c r="E72" s="64"/>
      <c r="F72" s="64"/>
      <c r="G72" s="64"/>
      <c r="H72" s="64"/>
      <c r="I72" s="330"/>
      <c r="J72" s="64"/>
      <c r="K72" s="64"/>
      <c r="L72" s="64"/>
      <c r="M72" s="64"/>
      <c r="N72" s="64"/>
      <c r="O72" s="64"/>
      <c r="P72" s="64"/>
      <c r="Q72" s="64"/>
      <c r="R72" s="64"/>
      <c r="S72" s="65"/>
    </row>
    <row r="73" customHeight="1" spans="1:19">
      <c r="A73" s="64"/>
      <c r="B73" s="64"/>
      <c r="C73" s="64"/>
      <c r="D73" s="64"/>
      <c r="E73" s="64"/>
      <c r="F73" s="64"/>
      <c r="G73" s="64"/>
      <c r="H73" s="64"/>
      <c r="I73" s="330"/>
      <c r="J73" s="64"/>
      <c r="K73" s="64"/>
      <c r="L73" s="64"/>
      <c r="M73" s="64"/>
      <c r="N73" s="64"/>
      <c r="O73" s="64"/>
      <c r="P73" s="64"/>
      <c r="Q73" s="64"/>
      <c r="R73" s="64"/>
      <c r="S73" s="65"/>
    </row>
    <row r="74" customHeight="1" spans="1:19">
      <c r="A74" s="64"/>
      <c r="B74" s="64"/>
      <c r="C74" s="64"/>
      <c r="D74" s="64"/>
      <c r="E74" s="64"/>
      <c r="F74" s="64"/>
      <c r="G74" s="64"/>
      <c r="H74" s="64"/>
      <c r="I74" s="330"/>
      <c r="J74" s="64"/>
      <c r="K74" s="64"/>
      <c r="L74" s="64"/>
      <c r="M74" s="64"/>
      <c r="N74" s="64"/>
      <c r="O74" s="64"/>
      <c r="P74" s="64"/>
      <c r="Q74" s="64"/>
      <c r="R74" s="64"/>
      <c r="S74" s="65"/>
    </row>
    <row r="75" customHeight="1" spans="1:19">
      <c r="A75" s="75"/>
      <c r="B75" s="75"/>
      <c r="C75" s="75"/>
      <c r="D75" s="75"/>
      <c r="E75" s="75"/>
      <c r="F75" s="75"/>
      <c r="G75" s="75"/>
      <c r="H75" s="75"/>
      <c r="I75" s="331"/>
      <c r="J75" s="75"/>
      <c r="K75" s="75"/>
      <c r="L75" s="75"/>
      <c r="M75" s="75"/>
      <c r="N75" s="75"/>
      <c r="O75" s="75"/>
      <c r="P75" s="75"/>
      <c r="Q75" s="75"/>
      <c r="R75" s="75"/>
      <c r="S75" s="65"/>
    </row>
    <row r="76" customHeight="1" spans="1:19">
      <c r="A76" s="75"/>
      <c r="B76" s="75"/>
      <c r="C76" s="75"/>
      <c r="D76" s="75"/>
      <c r="E76" s="75"/>
      <c r="F76" s="75"/>
      <c r="G76" s="75"/>
      <c r="H76" s="75"/>
      <c r="I76" s="331"/>
      <c r="J76" s="75"/>
      <c r="K76" s="75"/>
      <c r="L76" s="75"/>
      <c r="M76" s="75"/>
      <c r="N76" s="75"/>
      <c r="O76" s="75"/>
      <c r="P76" s="75"/>
      <c r="Q76" s="75"/>
      <c r="R76" s="75"/>
      <c r="S76" s="65"/>
    </row>
    <row r="77" customHeight="1" spans="1:19">
      <c r="A77" s="75"/>
      <c r="B77" s="75"/>
      <c r="C77" s="75"/>
      <c r="D77" s="75"/>
      <c r="E77" s="75"/>
      <c r="F77" s="75"/>
      <c r="G77" s="75"/>
      <c r="H77" s="75"/>
      <c r="I77" s="331"/>
      <c r="J77" s="75"/>
      <c r="K77" s="75"/>
      <c r="L77" s="75"/>
      <c r="M77" s="75"/>
      <c r="N77" s="75"/>
      <c r="O77" s="75"/>
      <c r="P77" s="75"/>
      <c r="Q77" s="75"/>
      <c r="R77" s="75"/>
      <c r="S77" s="65"/>
    </row>
    <row r="78" customHeight="1" spans="1:19">
      <c r="A78" s="75"/>
      <c r="B78" s="75"/>
      <c r="C78" s="75"/>
      <c r="D78" s="75"/>
      <c r="E78" s="75"/>
      <c r="F78" s="75"/>
      <c r="G78" s="75"/>
      <c r="H78" s="75"/>
      <c r="I78" s="331"/>
      <c r="J78" s="75"/>
      <c r="K78" s="75"/>
      <c r="L78" s="75"/>
      <c r="M78" s="75"/>
      <c r="N78" s="75"/>
      <c r="O78" s="75"/>
      <c r="P78" s="75"/>
      <c r="Q78" s="75"/>
      <c r="R78" s="75"/>
      <c r="S78" s="65"/>
    </row>
    <row r="79" customHeight="1" spans="1:19">
      <c r="A79" s="75"/>
      <c r="B79" s="75"/>
      <c r="C79" s="75"/>
      <c r="D79" s="75"/>
      <c r="E79" s="75"/>
      <c r="F79" s="75"/>
      <c r="G79" s="75"/>
      <c r="H79" s="75"/>
      <c r="I79" s="331"/>
      <c r="J79" s="75"/>
      <c r="K79" s="75"/>
      <c r="L79" s="75"/>
      <c r="M79" s="75"/>
      <c r="N79" s="75"/>
      <c r="O79" s="75"/>
      <c r="P79" s="75"/>
      <c r="Q79" s="75"/>
      <c r="R79" s="75"/>
      <c r="S79" s="65"/>
    </row>
    <row r="80" customHeight="1" spans="1:19">
      <c r="A80" s="76"/>
      <c r="B80" s="76"/>
      <c r="C80" s="76"/>
      <c r="D80" s="76"/>
      <c r="E80" s="76"/>
      <c r="F80" s="76"/>
      <c r="G80" s="76"/>
      <c r="H80" s="76"/>
      <c r="I80" s="332"/>
      <c r="J80" s="76"/>
      <c r="K80" s="76"/>
      <c r="L80" s="76"/>
      <c r="M80" s="76"/>
      <c r="N80" s="76"/>
      <c r="O80" s="76"/>
      <c r="P80" s="76"/>
      <c r="Q80" s="76"/>
      <c r="R80" s="76"/>
    </row>
    <row r="81" customHeight="1" spans="1:18">
      <c r="A81" s="76"/>
      <c r="B81" s="76"/>
      <c r="C81" s="76"/>
      <c r="D81" s="76"/>
      <c r="E81" s="76"/>
      <c r="F81" s="76"/>
      <c r="G81" s="76"/>
      <c r="H81" s="76"/>
      <c r="I81" s="332"/>
      <c r="J81" s="76"/>
      <c r="K81" s="76"/>
      <c r="L81" s="76"/>
      <c r="M81" s="76"/>
      <c r="N81" s="76"/>
      <c r="O81" s="76"/>
      <c r="P81" s="76"/>
      <c r="Q81" s="76"/>
      <c r="R81" s="76"/>
    </row>
    <row r="82" customHeight="1" spans="1:18">
      <c r="A82" s="76"/>
      <c r="B82" s="76"/>
      <c r="C82" s="76"/>
      <c r="D82" s="76"/>
      <c r="E82" s="76"/>
      <c r="F82" s="76"/>
      <c r="G82" s="76"/>
      <c r="H82" s="76"/>
      <c r="I82" s="332"/>
      <c r="J82" s="76"/>
      <c r="K82" s="76"/>
      <c r="L82" s="76"/>
      <c r="M82" s="76"/>
      <c r="N82" s="76"/>
      <c r="O82" s="76"/>
      <c r="P82" s="76"/>
      <c r="Q82" s="76"/>
      <c r="R82" s="76"/>
    </row>
    <row r="83" customHeight="1" spans="1:18">
      <c r="A83" s="76"/>
      <c r="B83" s="76"/>
      <c r="C83" s="76"/>
      <c r="D83" s="76"/>
      <c r="E83" s="76"/>
      <c r="F83" s="76"/>
      <c r="G83" s="76"/>
      <c r="H83" s="76"/>
      <c r="I83" s="332"/>
      <c r="J83" s="76"/>
      <c r="K83" s="76"/>
      <c r="L83" s="76"/>
      <c r="M83" s="76"/>
      <c r="N83" s="76"/>
      <c r="O83" s="76"/>
      <c r="P83" s="76"/>
      <c r="Q83" s="76"/>
      <c r="R83" s="76"/>
    </row>
    <row r="84" customHeight="1" spans="1:18">
      <c r="A84" s="76"/>
      <c r="B84" s="76"/>
      <c r="C84" s="76"/>
      <c r="D84" s="76"/>
      <c r="E84" s="76"/>
      <c r="F84" s="76"/>
      <c r="G84" s="76"/>
      <c r="H84" s="76"/>
      <c r="I84" s="332"/>
      <c r="J84" s="76"/>
      <c r="K84" s="76"/>
      <c r="L84" s="76"/>
      <c r="M84" s="76"/>
      <c r="N84" s="76"/>
      <c r="O84" s="76"/>
      <c r="P84" s="76"/>
      <c r="Q84" s="76"/>
      <c r="R84" s="76"/>
    </row>
    <row r="85" customHeight="1" spans="1:18">
      <c r="A85" s="76"/>
      <c r="B85" s="76"/>
      <c r="C85" s="76"/>
      <c r="D85" s="76"/>
      <c r="E85" s="76"/>
      <c r="F85" s="76"/>
      <c r="G85" s="76"/>
      <c r="H85" s="76"/>
      <c r="I85" s="332"/>
      <c r="J85" s="76"/>
      <c r="K85" s="76"/>
      <c r="L85" s="76"/>
      <c r="M85" s="76"/>
      <c r="N85" s="76"/>
      <c r="O85" s="76"/>
      <c r="P85" s="76"/>
      <c r="Q85" s="76"/>
      <c r="R85" s="76"/>
    </row>
    <row r="86" customHeight="1" spans="1:18">
      <c r="A86" s="76"/>
      <c r="B86" s="76"/>
      <c r="C86" s="76"/>
      <c r="D86" s="76"/>
      <c r="E86" s="76"/>
      <c r="F86" s="76"/>
      <c r="G86" s="76"/>
      <c r="H86" s="76"/>
      <c r="I86" s="332"/>
      <c r="J86" s="76"/>
      <c r="K86" s="76"/>
      <c r="L86" s="76"/>
      <c r="M86" s="76"/>
      <c r="N86" s="76"/>
      <c r="O86" s="76"/>
      <c r="P86" s="76"/>
      <c r="Q86" s="76"/>
      <c r="R86" s="76"/>
    </row>
    <row r="87" customHeight="1" spans="1:18">
      <c r="A87" s="76"/>
      <c r="B87" s="76"/>
      <c r="C87" s="76"/>
      <c r="D87" s="76"/>
      <c r="E87" s="76"/>
      <c r="F87" s="76"/>
      <c r="G87" s="76"/>
      <c r="H87" s="76"/>
      <c r="I87" s="332"/>
      <c r="J87" s="76"/>
      <c r="K87" s="76"/>
      <c r="L87" s="76"/>
      <c r="M87" s="76"/>
      <c r="N87" s="76"/>
      <c r="O87" s="76"/>
      <c r="P87" s="76"/>
      <c r="Q87" s="76"/>
      <c r="R87" s="76"/>
    </row>
    <row r="88" customHeight="1" spans="1:18">
      <c r="A88" s="76"/>
      <c r="B88" s="76"/>
      <c r="C88" s="76"/>
      <c r="D88" s="76"/>
      <c r="E88" s="76"/>
      <c r="F88" s="76"/>
      <c r="G88" s="76"/>
      <c r="H88" s="76"/>
      <c r="I88" s="332"/>
      <c r="J88" s="76"/>
      <c r="K88" s="76"/>
      <c r="L88" s="76"/>
      <c r="M88" s="76"/>
      <c r="N88" s="76"/>
      <c r="O88" s="76"/>
      <c r="P88" s="76"/>
      <c r="Q88" s="76"/>
      <c r="R88" s="76"/>
    </row>
    <row r="89" customHeight="1" spans="1:18">
      <c r="A89" s="76"/>
      <c r="B89" s="76"/>
      <c r="C89" s="76"/>
      <c r="D89" s="76"/>
      <c r="E89" s="76"/>
      <c r="F89" s="76"/>
      <c r="G89" s="76"/>
      <c r="H89" s="76"/>
      <c r="I89" s="332"/>
      <c r="J89" s="76"/>
      <c r="K89" s="76"/>
      <c r="L89" s="76"/>
      <c r="M89" s="76"/>
      <c r="N89" s="76"/>
      <c r="O89" s="76"/>
      <c r="P89" s="76"/>
      <c r="Q89" s="76"/>
      <c r="R89" s="76"/>
    </row>
  </sheetData>
  <mergeCells count="7">
    <mergeCell ref="A1:M1"/>
    <mergeCell ref="A2:M2"/>
    <mergeCell ref="A26:B26"/>
    <mergeCell ref="A27:B27"/>
    <mergeCell ref="A28:B28"/>
    <mergeCell ref="A29:B29"/>
    <mergeCell ref="J30:M30"/>
  </mergeCells>
  <printOptions horizontalCentered="1"/>
  <pageMargins left="0.590551181102362" right="0.590551181102362" top="0.866141732283464" bottom="0.866141732283464" header="0.47244094488189" footer="0.590551181102362"/>
  <pageSetup paperSize="9" scale="78" fitToHeight="0" orientation="landscape" blackAndWhite="1"/>
  <headerFooter scaleWithDoc="0">
    <oddFooter>&amp;L&amp;"宋体,常规"&amp;11被评估单位填表人：
填表日期：2015年  月&amp;R&amp;"宋体,常规"&amp;11评估人员：</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22">
    <pageSetUpPr fitToPage="1"/>
  </sheetPr>
  <dimension ref="A1:P84"/>
  <sheetViews>
    <sheetView view="pageBreakPreview" zoomScaleNormal="100" workbookViewId="0">
      <selection activeCell="F27" sqref="F27"/>
    </sheetView>
  </sheetViews>
  <sheetFormatPr defaultColWidth="9" defaultRowHeight="15.75" customHeight="1"/>
  <cols>
    <col min="1" max="1" width="6.83333333333333" style="48" customWidth="1"/>
    <col min="2" max="2" width="26.8333333333333" style="48" customWidth="1"/>
    <col min="3" max="3" width="22.6666666666667" style="48" customWidth="1"/>
    <col min="4" max="4" width="23.5" style="48" customWidth="1"/>
    <col min="5" max="5" width="19" style="48" customWidth="1"/>
    <col min="6" max="6" width="12.5" style="48" customWidth="1"/>
    <col min="7" max="16384" width="9" style="48"/>
  </cols>
  <sheetData>
    <row r="1" s="46" customFormat="1" ht="30" customHeight="1" spans="1:16">
      <c r="A1" s="49" t="s">
        <v>350</v>
      </c>
      <c r="B1" s="49"/>
      <c r="C1" s="49"/>
      <c r="D1" s="49"/>
      <c r="E1" s="49"/>
      <c r="F1" s="49"/>
    </row>
    <row r="2" ht="16.5" customHeight="1" spans="1:16">
      <c r="A2" s="50" t="str">
        <f>公用信息!E7</f>
        <v>评估基准日：2025年10月31日</v>
      </c>
      <c r="B2" s="50"/>
      <c r="C2" s="50"/>
      <c r="D2" s="50"/>
      <c r="E2" s="50"/>
      <c r="F2" s="50"/>
      <c r="G2" s="52"/>
      <c r="H2" s="52"/>
      <c r="I2" s="52"/>
      <c r="J2" s="52"/>
      <c r="K2" s="52"/>
      <c r="L2" s="52"/>
      <c r="M2" s="52"/>
      <c r="N2" s="52"/>
      <c r="O2" s="52"/>
    </row>
    <row r="3" ht="16.5" customHeight="1" spans="1:16">
      <c r="A3" s="50"/>
      <c r="B3" s="50"/>
      <c r="C3" s="50"/>
      <c r="D3" s="50"/>
      <c r="E3" s="50"/>
      <c r="F3" s="113" t="s">
        <v>351</v>
      </c>
      <c r="G3" s="52"/>
      <c r="H3" s="52"/>
      <c r="I3" s="52"/>
      <c r="J3" s="52"/>
      <c r="K3" s="52"/>
      <c r="L3" s="52"/>
      <c r="M3" s="52"/>
      <c r="N3" s="52"/>
      <c r="O3" s="52"/>
    </row>
    <row r="4" ht="16.5" customHeight="1" spans="1:16">
      <c r="A4" s="54" t="str">
        <f>公用信息!E6</f>
        <v>被评估单位：杭州建德杭氧气体有限公司</v>
      </c>
      <c r="B4" s="54"/>
      <c r="C4" s="52"/>
      <c r="D4" s="52"/>
      <c r="E4" s="52"/>
      <c r="F4" s="55" t="e">
        <f>#REF!</f>
        <v>#REF!</v>
      </c>
      <c r="G4" s="52"/>
      <c r="H4" s="52"/>
      <c r="I4" s="52"/>
      <c r="J4" s="52"/>
      <c r="K4" s="52"/>
      <c r="L4" s="52"/>
      <c r="M4" s="52"/>
      <c r="N4" s="52"/>
      <c r="O4" s="52"/>
    </row>
    <row r="5" s="334" customFormat="1" ht="23.25" customHeight="1" spans="1:16">
      <c r="A5" s="114" t="s">
        <v>214</v>
      </c>
      <c r="B5" s="114" t="s">
        <v>215</v>
      </c>
      <c r="C5" s="114" t="s">
        <v>111</v>
      </c>
      <c r="D5" s="114" t="s">
        <v>112</v>
      </c>
      <c r="E5" s="128" t="s">
        <v>113</v>
      </c>
      <c r="F5" s="114" t="s">
        <v>114</v>
      </c>
      <c r="G5" s="58"/>
      <c r="H5" s="58"/>
      <c r="I5" s="58"/>
      <c r="J5" s="58"/>
      <c r="K5" s="58"/>
      <c r="L5" s="58"/>
      <c r="M5" s="58"/>
      <c r="N5" s="58"/>
      <c r="O5" s="58"/>
      <c r="P5" s="335"/>
    </row>
    <row r="6" ht="17.25" customHeight="1" spans="1:16">
      <c r="A6" s="114" t="s">
        <v>352</v>
      </c>
      <c r="B6" s="370" t="s">
        <v>353</v>
      </c>
      <c r="C6" s="66">
        <f>'3-9-1材料采购（在途物资）'!F26</f>
        <v>0</v>
      </c>
      <c r="D6" s="62">
        <f>'3-9-1材料采购（在途物资）'!I26</f>
        <v>0</v>
      </c>
      <c r="E6" s="62">
        <f>D6-C6</f>
        <v>0</v>
      </c>
      <c r="F6" s="62" t="str">
        <f>IF(C6=0,"",E6/C6*100)</f>
        <v/>
      </c>
      <c r="G6" s="64"/>
      <c r="H6" s="64"/>
      <c r="I6" s="64"/>
      <c r="J6" s="64"/>
      <c r="K6" s="64"/>
      <c r="L6" s="64"/>
      <c r="M6" s="64"/>
      <c r="N6" s="64"/>
      <c r="O6" s="64"/>
      <c r="P6" s="65"/>
    </row>
    <row r="7" ht="17.25" customHeight="1" spans="1:16">
      <c r="A7" s="114" t="s">
        <v>354</v>
      </c>
      <c r="B7" s="371" t="s">
        <v>355</v>
      </c>
      <c r="C7" s="66">
        <f>'3-9-2原材料'!H400</f>
        <v>0</v>
      </c>
      <c r="D7" s="66">
        <f>'3-9-2原材料'!K400</f>
        <v>0</v>
      </c>
      <c r="E7" s="62">
        <f t="shared" ref="E7:E25" si="0">D7-C7</f>
        <v>0</v>
      </c>
      <c r="F7" s="62" t="str">
        <f t="shared" ref="F7:F25" si="1">IF(C7=0,"",E7/C7*100)</f>
        <v/>
      </c>
      <c r="G7" s="64"/>
      <c r="H7" s="64"/>
      <c r="I7" s="64"/>
      <c r="J7" s="64"/>
      <c r="K7" s="64"/>
      <c r="L7" s="64"/>
      <c r="M7" s="64"/>
      <c r="N7" s="64"/>
      <c r="O7" s="64"/>
      <c r="P7" s="65"/>
    </row>
    <row r="8" ht="17.25" customHeight="1" spans="1:16">
      <c r="A8" s="114" t="s">
        <v>356</v>
      </c>
      <c r="B8" s="371" t="s">
        <v>357</v>
      </c>
      <c r="C8" s="66">
        <f>'3-9-3在库周转材料'!G26</f>
        <v>0</v>
      </c>
      <c r="D8" s="62">
        <f>'3-9-3在库周转材料'!J26</f>
        <v>0</v>
      </c>
      <c r="E8" s="62">
        <f t="shared" si="0"/>
        <v>0</v>
      </c>
      <c r="F8" s="62" t="str">
        <f t="shared" si="1"/>
        <v/>
      </c>
      <c r="G8" s="64"/>
      <c r="H8" s="64"/>
      <c r="I8" s="64"/>
      <c r="J8" s="64"/>
      <c r="K8" s="64"/>
      <c r="L8" s="64"/>
      <c r="M8" s="64"/>
      <c r="N8" s="64"/>
      <c r="O8" s="64"/>
      <c r="P8" s="65"/>
    </row>
    <row r="9" ht="17.25" customHeight="1" spans="1:16">
      <c r="A9" s="114" t="s">
        <v>358</v>
      </c>
      <c r="B9" s="371" t="s">
        <v>359</v>
      </c>
      <c r="C9" s="66">
        <f>'3-9-4委托加工物资'!G27</f>
        <v>0</v>
      </c>
      <c r="D9" s="62">
        <f>'3-9-4委托加工物资'!J27</f>
        <v>0</v>
      </c>
      <c r="E9" s="62">
        <f t="shared" si="0"/>
        <v>0</v>
      </c>
      <c r="F9" s="62" t="str">
        <f t="shared" si="1"/>
        <v/>
      </c>
      <c r="G9" s="64"/>
      <c r="H9" s="64"/>
      <c r="I9" s="64"/>
      <c r="J9" s="64"/>
      <c r="K9" s="64"/>
      <c r="L9" s="64"/>
      <c r="M9" s="64"/>
      <c r="N9" s="64"/>
      <c r="O9" s="64"/>
      <c r="P9" s="65"/>
    </row>
    <row r="10" ht="17.25" customHeight="1" spans="1:16">
      <c r="A10" s="114" t="s">
        <v>360</v>
      </c>
      <c r="B10" s="371" t="s">
        <v>361</v>
      </c>
      <c r="C10" s="66">
        <f>'3-9-5产成品（库存商品）'!G28</f>
        <v>0</v>
      </c>
      <c r="D10" s="62">
        <f>'3-9-5产成品（库存商品）'!K28</f>
        <v>0</v>
      </c>
      <c r="E10" s="62">
        <f t="shared" si="0"/>
        <v>0</v>
      </c>
      <c r="F10" s="62" t="str">
        <f t="shared" si="1"/>
        <v/>
      </c>
      <c r="G10" s="64"/>
      <c r="H10" s="64"/>
      <c r="I10" s="64"/>
      <c r="J10" s="64"/>
      <c r="K10" s="64"/>
      <c r="L10" s="64"/>
      <c r="M10" s="64"/>
      <c r="N10" s="64"/>
      <c r="O10" s="64"/>
      <c r="P10" s="65"/>
    </row>
    <row r="11" ht="17.25" customHeight="1" spans="1:16">
      <c r="A11" s="114" t="s">
        <v>362</v>
      </c>
      <c r="B11" s="371" t="s">
        <v>363</v>
      </c>
      <c r="C11" s="66">
        <f>'3-9-6在产品（自制半成品）'!G100</f>
        <v>0</v>
      </c>
      <c r="D11" s="62">
        <f>'3-9-6在产品（自制半成品）'!J100</f>
        <v>0</v>
      </c>
      <c r="E11" s="62">
        <f t="shared" si="0"/>
        <v>0</v>
      </c>
      <c r="F11" s="62" t="str">
        <f t="shared" si="1"/>
        <v/>
      </c>
      <c r="G11" s="64"/>
      <c r="H11" s="64"/>
      <c r="I11" s="64"/>
      <c r="J11" s="64"/>
      <c r="K11" s="64"/>
      <c r="L11" s="64"/>
      <c r="M11" s="64"/>
      <c r="N11" s="64"/>
      <c r="O11" s="64"/>
      <c r="P11" s="65"/>
    </row>
    <row r="12" ht="17.25" customHeight="1" spans="1:16">
      <c r="A12" s="114" t="s">
        <v>364</v>
      </c>
      <c r="B12" s="371" t="s">
        <v>365</v>
      </c>
      <c r="C12" s="66">
        <f>'3-9-7发出商品'!G27</f>
        <v>0</v>
      </c>
      <c r="D12" s="62">
        <f>'3-9-7发出商品'!J27</f>
        <v>0</v>
      </c>
      <c r="E12" s="62">
        <f t="shared" si="0"/>
        <v>0</v>
      </c>
      <c r="F12" s="62" t="str">
        <f t="shared" si="1"/>
        <v/>
      </c>
      <c r="G12" s="64"/>
      <c r="H12" s="64"/>
      <c r="I12" s="64"/>
      <c r="J12" s="64"/>
      <c r="K12" s="64"/>
      <c r="L12" s="64"/>
      <c r="M12" s="64"/>
      <c r="N12" s="64"/>
      <c r="O12" s="64"/>
      <c r="P12" s="65"/>
    </row>
    <row r="13" ht="17.25" customHeight="1" spans="1:16">
      <c r="A13" s="114" t="s">
        <v>366</v>
      </c>
      <c r="B13" s="371" t="s">
        <v>367</v>
      </c>
      <c r="C13" s="66">
        <f>'3-9-8在用周转材料'!G30</f>
        <v>0</v>
      </c>
      <c r="D13" s="62">
        <f>'3-9-8在用周转材料'!K30</f>
        <v>0</v>
      </c>
      <c r="E13" s="62">
        <f t="shared" si="0"/>
        <v>0</v>
      </c>
      <c r="F13" s="62" t="str">
        <f t="shared" si="1"/>
        <v/>
      </c>
      <c r="G13" s="64"/>
      <c r="H13" s="64"/>
      <c r="I13" s="64"/>
      <c r="J13" s="64"/>
      <c r="K13" s="64"/>
      <c r="L13" s="64"/>
      <c r="M13" s="64"/>
      <c r="N13" s="64"/>
      <c r="O13" s="64"/>
      <c r="P13" s="65"/>
    </row>
    <row r="14" s="328" customFormat="1" ht="17.25" customHeight="1" spans="1:16">
      <c r="A14" s="324"/>
      <c r="B14" s="370"/>
      <c r="C14" s="132"/>
      <c r="D14" s="117"/>
      <c r="E14" s="62">
        <f t="shared" si="0"/>
        <v>0</v>
      </c>
      <c r="F14" s="62" t="str">
        <f t="shared" si="1"/>
        <v/>
      </c>
      <c r="G14" s="330"/>
      <c r="H14" s="330"/>
      <c r="I14" s="330"/>
      <c r="J14" s="330"/>
      <c r="K14" s="330"/>
      <c r="L14" s="330"/>
      <c r="M14" s="330"/>
      <c r="N14" s="330"/>
      <c r="O14" s="330"/>
      <c r="P14" s="372"/>
    </row>
    <row r="15" ht="17.25" customHeight="1" spans="1:16">
      <c r="A15" s="114"/>
      <c r="B15" s="129"/>
      <c r="C15" s="66"/>
      <c r="D15" s="62"/>
      <c r="E15" s="62">
        <f t="shared" si="0"/>
        <v>0</v>
      </c>
      <c r="F15" s="62" t="str">
        <f t="shared" si="1"/>
        <v/>
      </c>
      <c r="G15" s="64"/>
      <c r="H15" s="64"/>
      <c r="I15" s="64"/>
      <c r="J15" s="64"/>
      <c r="K15" s="64"/>
      <c r="L15" s="64"/>
      <c r="M15" s="64"/>
      <c r="N15" s="64"/>
      <c r="O15" s="64"/>
      <c r="P15" s="65"/>
    </row>
    <row r="16" ht="17.25" customHeight="1" spans="1:16">
      <c r="A16" s="114"/>
      <c r="B16" s="129"/>
      <c r="C16" s="66"/>
      <c r="D16" s="62"/>
      <c r="E16" s="62">
        <f t="shared" si="0"/>
        <v>0</v>
      </c>
      <c r="F16" s="62" t="str">
        <f t="shared" si="1"/>
        <v/>
      </c>
      <c r="G16" s="64"/>
      <c r="H16" s="64"/>
      <c r="I16" s="64"/>
      <c r="J16" s="64"/>
      <c r="K16" s="64"/>
      <c r="L16" s="64"/>
      <c r="M16" s="64"/>
      <c r="N16" s="64"/>
      <c r="O16" s="64"/>
      <c r="P16" s="65"/>
    </row>
    <row r="17" ht="17.25" customHeight="1" spans="1:16">
      <c r="A17" s="56"/>
      <c r="B17" s="129"/>
      <c r="C17" s="66"/>
      <c r="D17" s="62"/>
      <c r="E17" s="62">
        <f t="shared" si="0"/>
        <v>0</v>
      </c>
      <c r="F17" s="62" t="str">
        <f t="shared" si="1"/>
        <v/>
      </c>
      <c r="G17" s="64"/>
      <c r="H17" s="64"/>
      <c r="I17" s="64"/>
      <c r="J17" s="64"/>
      <c r="K17" s="64"/>
      <c r="L17" s="64"/>
      <c r="M17" s="64"/>
      <c r="N17" s="64"/>
      <c r="O17" s="64"/>
      <c r="P17" s="65"/>
    </row>
    <row r="18" ht="17.25" customHeight="1" spans="1:16">
      <c r="A18" s="56"/>
      <c r="B18" s="129"/>
      <c r="C18" s="66"/>
      <c r="D18" s="62"/>
      <c r="E18" s="62">
        <f t="shared" si="0"/>
        <v>0</v>
      </c>
      <c r="F18" s="62" t="str">
        <f t="shared" si="1"/>
        <v/>
      </c>
      <c r="G18" s="64"/>
      <c r="H18" s="64"/>
      <c r="I18" s="64"/>
      <c r="J18" s="64"/>
      <c r="K18" s="64"/>
      <c r="L18" s="64"/>
      <c r="M18" s="64"/>
      <c r="N18" s="64"/>
      <c r="O18" s="64"/>
      <c r="P18" s="65"/>
    </row>
    <row r="19" ht="17.25" customHeight="1" spans="1:16">
      <c r="A19" s="56"/>
      <c r="B19" s="129"/>
      <c r="C19" s="66"/>
      <c r="D19" s="62"/>
      <c r="E19" s="62">
        <f t="shared" si="0"/>
        <v>0</v>
      </c>
      <c r="F19" s="62" t="str">
        <f t="shared" si="1"/>
        <v/>
      </c>
      <c r="G19" s="64"/>
      <c r="H19" s="64"/>
      <c r="I19" s="64"/>
      <c r="J19" s="64"/>
      <c r="K19" s="64"/>
      <c r="L19" s="64"/>
      <c r="M19" s="64"/>
      <c r="N19" s="64"/>
      <c r="O19" s="64"/>
      <c r="P19" s="65"/>
    </row>
    <row r="20" ht="17.25" customHeight="1" spans="1:16">
      <c r="A20" s="56"/>
      <c r="B20" s="129"/>
      <c r="C20" s="66"/>
      <c r="D20" s="62"/>
      <c r="E20" s="62">
        <f t="shared" si="0"/>
        <v>0</v>
      </c>
      <c r="F20" s="62" t="str">
        <f t="shared" si="1"/>
        <v/>
      </c>
      <c r="G20" s="64"/>
      <c r="H20" s="64"/>
      <c r="I20" s="64"/>
      <c r="J20" s="64"/>
      <c r="K20" s="64"/>
      <c r="L20" s="64"/>
      <c r="M20" s="64"/>
      <c r="N20" s="64"/>
      <c r="O20" s="64"/>
      <c r="P20" s="65"/>
    </row>
    <row r="21" ht="17.25" customHeight="1" spans="1:16">
      <c r="A21" s="56"/>
      <c r="B21" s="129"/>
      <c r="C21" s="66"/>
      <c r="D21" s="62"/>
      <c r="E21" s="62">
        <f t="shared" si="0"/>
        <v>0</v>
      </c>
      <c r="F21" s="62" t="str">
        <f t="shared" si="1"/>
        <v/>
      </c>
      <c r="G21" s="64"/>
      <c r="H21" s="64"/>
      <c r="I21" s="64"/>
      <c r="J21" s="64"/>
      <c r="K21" s="64"/>
      <c r="L21" s="64"/>
      <c r="M21" s="64"/>
      <c r="N21" s="64"/>
      <c r="O21" s="64"/>
      <c r="P21" s="65"/>
    </row>
    <row r="22" ht="17.25" customHeight="1" spans="1:16">
      <c r="A22" s="56"/>
      <c r="B22" s="129"/>
      <c r="C22" s="66"/>
      <c r="D22" s="62"/>
      <c r="E22" s="62">
        <f t="shared" si="0"/>
        <v>0</v>
      </c>
      <c r="F22" s="62" t="str">
        <f t="shared" si="1"/>
        <v/>
      </c>
      <c r="G22" s="64"/>
      <c r="H22" s="64"/>
      <c r="I22" s="64"/>
      <c r="J22" s="64"/>
      <c r="K22" s="64"/>
      <c r="L22" s="64"/>
      <c r="M22" s="64"/>
      <c r="N22" s="64"/>
      <c r="O22" s="64"/>
      <c r="P22" s="65"/>
    </row>
    <row r="23" ht="17.25" customHeight="1" spans="1:16">
      <c r="A23" s="67" t="s">
        <v>303</v>
      </c>
      <c r="B23" s="57"/>
      <c r="C23" s="66">
        <f>SUM(C6:C22)</f>
        <v>0</v>
      </c>
      <c r="D23" s="66">
        <f>SUM(D6:D22)</f>
        <v>0</v>
      </c>
      <c r="E23" s="62">
        <f t="shared" si="0"/>
        <v>0</v>
      </c>
      <c r="F23" s="62" t="str">
        <f t="shared" si="1"/>
        <v/>
      </c>
      <c r="G23" s="64"/>
      <c r="H23" s="64"/>
      <c r="I23" s="64"/>
      <c r="J23" s="64"/>
      <c r="K23" s="64"/>
      <c r="L23" s="64"/>
      <c r="M23" s="64"/>
      <c r="N23" s="64"/>
      <c r="O23" s="64"/>
      <c r="P23" s="65"/>
    </row>
    <row r="24" ht="17.25" customHeight="1" spans="1:16">
      <c r="A24" s="67" t="s">
        <v>368</v>
      </c>
      <c r="B24" s="57"/>
      <c r="C24" s="82"/>
      <c r="D24" s="349"/>
      <c r="E24" s="62">
        <f t="shared" si="0"/>
        <v>0</v>
      </c>
      <c r="F24" s="62" t="str">
        <f t="shared" si="1"/>
        <v/>
      </c>
      <c r="G24" s="64"/>
      <c r="H24" s="64"/>
      <c r="I24" s="64"/>
      <c r="J24" s="64"/>
      <c r="K24" s="64"/>
      <c r="L24" s="64"/>
      <c r="M24" s="64"/>
      <c r="N24" s="64"/>
      <c r="O24" s="64"/>
      <c r="P24" s="65"/>
    </row>
    <row r="25" ht="17.25" customHeight="1" spans="1:16">
      <c r="A25" s="67" t="s">
        <v>303</v>
      </c>
      <c r="B25" s="57"/>
      <c r="C25" s="66">
        <f>C23-C24</f>
        <v>0</v>
      </c>
      <c r="D25" s="62">
        <f>D23-D24</f>
        <v>0</v>
      </c>
      <c r="E25" s="62">
        <f t="shared" si="0"/>
        <v>0</v>
      </c>
      <c r="F25" s="62" t="str">
        <f t="shared" si="1"/>
        <v/>
      </c>
      <c r="G25" s="64"/>
      <c r="H25" s="64"/>
      <c r="I25" s="64"/>
      <c r="J25" s="64"/>
      <c r="K25" s="64"/>
      <c r="L25" s="64"/>
      <c r="M25" s="64"/>
      <c r="N25" s="64"/>
      <c r="O25" s="64"/>
      <c r="P25" s="65"/>
    </row>
    <row r="26" customHeight="1" spans="1:16">
      <c r="A26" s="71"/>
      <c r="B26" s="64"/>
      <c r="C26" s="64"/>
      <c r="D26" s="120" t="s">
        <v>243</v>
      </c>
      <c r="E26" s="120"/>
      <c r="F26" s="120"/>
      <c r="G26" s="64"/>
      <c r="H26" s="64"/>
      <c r="I26" s="64"/>
      <c r="J26" s="64"/>
      <c r="K26" s="64"/>
      <c r="L26" s="64"/>
      <c r="M26" s="64"/>
      <c r="N26" s="64"/>
      <c r="O26" s="64"/>
      <c r="P26" s="65"/>
    </row>
    <row r="27" customHeight="1" spans="1:16">
      <c r="A27" s="64"/>
      <c r="B27" s="184" t="s">
        <v>369</v>
      </c>
      <c r="C27" s="73">
        <f>ROUND(C25/10000,2)</f>
        <v>0</v>
      </c>
      <c r="D27" s="73">
        <f>ROUND(D25/10000,2)</f>
        <v>0</v>
      </c>
      <c r="E27" s="73">
        <f>D27-C27</f>
        <v>0</v>
      </c>
      <c r="F27" s="64" t="str">
        <f>F25</f>
        <v/>
      </c>
      <c r="G27" s="64"/>
      <c r="H27" s="64"/>
      <c r="I27" s="64"/>
      <c r="J27" s="64"/>
      <c r="K27" s="64"/>
      <c r="L27" s="64"/>
      <c r="M27" s="64"/>
      <c r="N27" s="64"/>
      <c r="O27" s="64"/>
      <c r="P27" s="65"/>
    </row>
    <row r="28" customHeight="1" spans="1:16">
      <c r="A28" s="64"/>
      <c r="B28" s="184" t="s">
        <v>370</v>
      </c>
      <c r="C28" s="73">
        <f>C24-('3-9-1材料采购（在途物资）'!F27+'3-9-2原材料'!H401+'3-9-3在库周转材料'!G27+'3-9-4委托加工物资'!G28+'3-9-5产成品（库存商品）'!G29+'3-9-6在产品（自制半成品）'!G101+'3-9-7发出商品'!G28+'3-9-8在用周转材料'!G31)</f>
        <v>0</v>
      </c>
      <c r="D28" s="73">
        <f>D24-'3-9-1材料采购（在途物资）'!I27+'3-9-2原材料'!K401+'3-9-3在库周转材料'!J27+'3-9-4委托加工物资'!J28+'3-9-5产成品（库存商品）'!K29+'3-9-6在产品（自制半成品）'!J101+'3-9-7发出商品'!J28+'3-9-8在用周转材料'!K31</f>
        <v>0</v>
      </c>
      <c r="E28" s="73"/>
      <c r="F28" s="64"/>
      <c r="G28" s="64"/>
      <c r="H28" s="64"/>
      <c r="I28" s="64"/>
      <c r="J28" s="64"/>
      <c r="K28" s="64"/>
      <c r="L28" s="64"/>
      <c r="M28" s="64"/>
      <c r="N28" s="64"/>
      <c r="O28" s="64"/>
      <c r="P28" s="65"/>
    </row>
    <row r="29" customHeight="1" spans="1:16">
      <c r="A29" s="64"/>
      <c r="B29" s="64"/>
      <c r="C29" s="64"/>
      <c r="D29" s="64"/>
      <c r="E29" s="64"/>
      <c r="F29" s="64"/>
      <c r="G29" s="64"/>
      <c r="H29" s="64"/>
      <c r="I29" s="64"/>
      <c r="J29" s="64"/>
      <c r="K29" s="64"/>
      <c r="L29" s="64"/>
      <c r="M29" s="64"/>
      <c r="N29" s="64"/>
      <c r="O29" s="64"/>
      <c r="P29" s="65"/>
    </row>
    <row r="30" customHeight="1" spans="1:16">
      <c r="A30" s="64"/>
      <c r="B30" s="64"/>
      <c r="C30" s="64"/>
      <c r="D30" s="64"/>
      <c r="E30" s="64"/>
      <c r="F30" s="64"/>
      <c r="G30" s="64"/>
      <c r="H30" s="64"/>
      <c r="I30" s="64"/>
      <c r="J30" s="64"/>
      <c r="K30" s="64"/>
      <c r="L30" s="64"/>
      <c r="M30" s="64"/>
      <c r="N30" s="64"/>
      <c r="O30" s="64"/>
      <c r="P30" s="65"/>
    </row>
    <row r="31" customHeight="1" spans="1:16">
      <c r="A31" s="64"/>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75"/>
      <c r="B70" s="75"/>
      <c r="C70" s="75"/>
      <c r="D70" s="75"/>
      <c r="E70" s="75"/>
      <c r="F70" s="75"/>
      <c r="G70" s="75"/>
      <c r="H70" s="75"/>
      <c r="I70" s="75"/>
      <c r="J70" s="75"/>
      <c r="K70" s="75"/>
      <c r="L70" s="75"/>
      <c r="M70" s="75"/>
      <c r="N70" s="75"/>
      <c r="O70" s="75"/>
      <c r="P70" s="65"/>
    </row>
    <row r="71" customHeight="1" spans="1:16">
      <c r="A71" s="75"/>
      <c r="B71" s="75"/>
      <c r="C71" s="75"/>
      <c r="D71" s="75"/>
      <c r="E71" s="75"/>
      <c r="F71" s="75"/>
      <c r="G71" s="75"/>
      <c r="H71" s="75"/>
      <c r="I71" s="75"/>
      <c r="J71" s="75"/>
      <c r="K71" s="75"/>
      <c r="L71" s="75"/>
      <c r="M71" s="75"/>
      <c r="N71" s="75"/>
      <c r="O71" s="75"/>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6"/>
      <c r="B75" s="76"/>
      <c r="C75" s="76"/>
      <c r="D75" s="76"/>
      <c r="E75" s="76"/>
      <c r="F75" s="76"/>
      <c r="G75" s="76"/>
      <c r="H75" s="76"/>
      <c r="I75" s="76"/>
      <c r="J75" s="76"/>
      <c r="K75" s="76"/>
      <c r="L75" s="76"/>
      <c r="M75" s="76"/>
      <c r="N75" s="76"/>
      <c r="O75" s="76"/>
    </row>
    <row r="76" customHeight="1" spans="1:16">
      <c r="A76" s="76"/>
      <c r="B76" s="76"/>
      <c r="C76" s="76"/>
      <c r="D76" s="76"/>
      <c r="E76" s="76"/>
      <c r="F76" s="76"/>
      <c r="G76" s="76"/>
      <c r="H76" s="76"/>
      <c r="I76" s="76"/>
      <c r="J76" s="76"/>
      <c r="K76" s="76"/>
      <c r="L76" s="76"/>
      <c r="M76" s="76"/>
      <c r="N76" s="76"/>
      <c r="O76" s="76"/>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sheetData>
  <mergeCells count="7">
    <mergeCell ref="A1:F1"/>
    <mergeCell ref="A2:F2"/>
    <mergeCell ref="A4:B4"/>
    <mergeCell ref="A23:B23"/>
    <mergeCell ref="A24:B24"/>
    <mergeCell ref="A25:B25"/>
    <mergeCell ref="D26:F26"/>
  </mergeCells>
  <printOptions horizontalCentered="1"/>
  <pageMargins left="0.590551181102362" right="0.590551181102362" top="0.866141732283464" bottom="0.866141732283464" header="0.47244094488189" footer="0.47244094488189"/>
  <pageSetup paperSize="9" fitToHeight="0" orientation="landscape" blackAndWhite="1"/>
  <headerFooter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P85"/>
  <sheetViews>
    <sheetView view="pageBreakPreview" zoomScaleNormal="100" workbookViewId="0">
      <selection activeCell="F26" sqref="F26"/>
    </sheetView>
  </sheetViews>
  <sheetFormatPr defaultColWidth="9" defaultRowHeight="15.75" customHeight="1"/>
  <cols>
    <col min="1" max="1" width="5.5" style="48" customWidth="1"/>
    <col min="2" max="2" width="18.3333333333333" style="48" customWidth="1"/>
    <col min="3" max="3" width="5.33333333333333" style="48" customWidth="1"/>
    <col min="4" max="4" width="9.5" style="48" customWidth="1"/>
    <col min="5" max="5" width="7.5" style="48" customWidth="1"/>
    <col min="6" max="6" width="13" style="48" customWidth="1"/>
    <col min="7" max="8" width="10.5" style="48" customWidth="1"/>
    <col min="9" max="9" width="12.5" style="48" customWidth="1"/>
    <col min="10" max="10" width="9.5" style="48" customWidth="1"/>
    <col min="11" max="11" width="7" style="48" customWidth="1"/>
    <col min="12" max="12" width="13" style="48" customWidth="1"/>
    <col min="13" max="16384" width="9" style="48"/>
  </cols>
  <sheetData>
    <row r="1" s="46" customFormat="1" ht="30" customHeight="1" spans="1:16">
      <c r="A1" s="49" t="s">
        <v>371</v>
      </c>
      <c r="B1" s="49"/>
      <c r="C1" s="49"/>
      <c r="D1" s="49"/>
      <c r="E1" s="49"/>
      <c r="F1" s="49"/>
      <c r="G1" s="49"/>
      <c r="H1" s="49"/>
      <c r="I1" s="49"/>
      <c r="J1" s="49"/>
      <c r="K1" s="49"/>
      <c r="L1" s="49"/>
    </row>
    <row r="2" customHeight="1" spans="1:16">
      <c r="A2" s="50" t="str">
        <f>公用信息!E7</f>
        <v>评估基准日：2025年10月31日</v>
      </c>
      <c r="B2" s="50"/>
      <c r="C2" s="50"/>
      <c r="D2" s="50"/>
      <c r="E2" s="50"/>
      <c r="F2" s="50"/>
      <c r="G2" s="51"/>
      <c r="H2" s="51"/>
      <c r="I2" s="51"/>
      <c r="J2" s="51"/>
      <c r="K2" s="51"/>
      <c r="L2" s="51"/>
      <c r="M2" s="52"/>
      <c r="N2" s="52"/>
      <c r="O2" s="52"/>
    </row>
    <row r="3" customHeight="1" spans="1:16">
      <c r="A3" s="50"/>
      <c r="B3" s="50"/>
      <c r="C3" s="50"/>
      <c r="D3" s="50"/>
      <c r="E3" s="50"/>
      <c r="F3" s="50"/>
      <c r="G3" s="51"/>
      <c r="H3" s="51"/>
      <c r="I3" s="51"/>
      <c r="J3" s="51"/>
      <c r="K3" s="51"/>
      <c r="L3" s="53" t="s">
        <v>372</v>
      </c>
      <c r="M3" s="52"/>
      <c r="N3" s="52"/>
      <c r="O3" s="52"/>
    </row>
    <row r="4" customHeight="1" spans="1:16">
      <c r="A4" s="90" t="str">
        <f>公用信息!E6</f>
        <v>被评估单位：杭州建德杭氧气体有限公司</v>
      </c>
      <c r="B4" s="52"/>
      <c r="C4" s="52"/>
      <c r="D4" s="52"/>
      <c r="E4" s="52"/>
      <c r="F4" s="52"/>
      <c r="G4" s="52"/>
      <c r="H4" s="52"/>
      <c r="I4" s="52"/>
      <c r="J4" s="52"/>
      <c r="K4" s="52"/>
      <c r="L4" s="55" t="e">
        <f>#REF!</f>
        <v>#REF!</v>
      </c>
      <c r="M4" s="52"/>
      <c r="N4" s="52"/>
      <c r="O4" s="52"/>
    </row>
    <row r="5" s="47" customFormat="1" ht="16.5" customHeight="1" spans="1:16">
      <c r="A5" s="56" t="s">
        <v>175</v>
      </c>
      <c r="B5" s="56" t="s">
        <v>373</v>
      </c>
      <c r="C5" s="166" t="s">
        <v>374</v>
      </c>
      <c r="D5" s="56" t="s">
        <v>111</v>
      </c>
      <c r="E5" s="56"/>
      <c r="F5" s="56"/>
      <c r="G5" s="56" t="s">
        <v>112</v>
      </c>
      <c r="H5" s="56"/>
      <c r="I5" s="56"/>
      <c r="J5" s="166" t="s">
        <v>113</v>
      </c>
      <c r="K5" s="56" t="s">
        <v>114</v>
      </c>
      <c r="L5" s="56" t="s">
        <v>247</v>
      </c>
      <c r="M5" s="58"/>
      <c r="N5" s="58"/>
      <c r="O5" s="58"/>
      <c r="P5" s="59"/>
    </row>
    <row r="6" s="47" customFormat="1" ht="16.5" customHeight="1" spans="1:16">
      <c r="A6" s="56"/>
      <c r="B6" s="56"/>
      <c r="C6" s="169"/>
      <c r="D6" s="56" t="s">
        <v>375</v>
      </c>
      <c r="E6" s="56" t="s">
        <v>376</v>
      </c>
      <c r="F6" s="56" t="s">
        <v>377</v>
      </c>
      <c r="G6" s="56" t="s">
        <v>378</v>
      </c>
      <c r="H6" s="56" t="s">
        <v>379</v>
      </c>
      <c r="I6" s="56" t="s">
        <v>377</v>
      </c>
      <c r="J6" s="169"/>
      <c r="K6" s="56"/>
      <c r="L6" s="56"/>
      <c r="M6" s="58"/>
      <c r="N6" s="58"/>
      <c r="O6" s="58"/>
      <c r="P6" s="59"/>
    </row>
    <row r="7" ht="16.5" customHeight="1" spans="1:16">
      <c r="A7" s="114"/>
      <c r="B7" s="179"/>
      <c r="C7" s="348"/>
      <c r="D7" s="349"/>
      <c r="E7" s="62"/>
      <c r="F7" s="349"/>
      <c r="G7" s="62"/>
      <c r="H7" s="62"/>
      <c r="I7" s="62"/>
      <c r="J7" s="62">
        <f t="shared" ref="J7:J15" si="0">I7-F7</f>
        <v>0</v>
      </c>
      <c r="K7" s="62" t="str">
        <f t="shared" ref="K7:K15" si="1">IF(F7=0,"",J7/F7*100)</f>
        <v/>
      </c>
      <c r="L7" s="63"/>
      <c r="M7" s="64"/>
      <c r="N7" s="64"/>
      <c r="O7" s="64"/>
      <c r="P7" s="65"/>
    </row>
    <row r="8" ht="16.5" customHeight="1" spans="1:16">
      <c r="A8" s="114"/>
      <c r="B8" s="179"/>
      <c r="C8" s="348"/>
      <c r="D8" s="349"/>
      <c r="E8" s="62"/>
      <c r="F8" s="349"/>
      <c r="G8" s="62"/>
      <c r="H8" s="62"/>
      <c r="I8" s="62"/>
      <c r="J8" s="62">
        <f t="shared" si="0"/>
        <v>0</v>
      </c>
      <c r="K8" s="62" t="str">
        <f t="shared" si="1"/>
        <v/>
      </c>
      <c r="L8" s="63"/>
      <c r="M8" s="64"/>
      <c r="N8" s="64"/>
      <c r="O8" s="64"/>
      <c r="P8" s="65"/>
    </row>
    <row r="9" ht="16.5" customHeight="1" spans="1:16">
      <c r="A9" s="114"/>
      <c r="B9" s="179"/>
      <c r="C9" s="348"/>
      <c r="D9" s="349"/>
      <c r="E9" s="62"/>
      <c r="F9" s="349"/>
      <c r="G9" s="62"/>
      <c r="H9" s="62"/>
      <c r="I9" s="62"/>
      <c r="J9" s="62">
        <f t="shared" si="0"/>
        <v>0</v>
      </c>
      <c r="K9" s="62" t="str">
        <f t="shared" si="1"/>
        <v/>
      </c>
      <c r="L9" s="63"/>
      <c r="M9" s="64"/>
      <c r="N9" s="64"/>
      <c r="O9" s="64"/>
      <c r="P9" s="65"/>
    </row>
    <row r="10" ht="16.5" customHeight="1" spans="1:16">
      <c r="A10" s="114"/>
      <c r="B10" s="179"/>
      <c r="C10" s="348"/>
      <c r="D10" s="349"/>
      <c r="E10" s="62"/>
      <c r="F10" s="349"/>
      <c r="G10" s="62"/>
      <c r="H10" s="62"/>
      <c r="I10" s="62"/>
      <c r="J10" s="62">
        <f t="shared" si="0"/>
        <v>0</v>
      </c>
      <c r="K10" s="62" t="str">
        <f t="shared" si="1"/>
        <v/>
      </c>
      <c r="L10" s="63"/>
      <c r="M10" s="64"/>
      <c r="N10" s="64"/>
      <c r="O10" s="64"/>
      <c r="P10" s="65"/>
    </row>
    <row r="11" ht="16.5" customHeight="1" spans="1:16">
      <c r="A11" s="114"/>
      <c r="B11" s="179"/>
      <c r="C11" s="348"/>
      <c r="D11" s="349"/>
      <c r="E11" s="62"/>
      <c r="F11" s="349"/>
      <c r="G11" s="62"/>
      <c r="H11" s="62"/>
      <c r="I11" s="62"/>
      <c r="J11" s="62">
        <f t="shared" si="0"/>
        <v>0</v>
      </c>
      <c r="K11" s="62" t="str">
        <f t="shared" si="1"/>
        <v/>
      </c>
      <c r="L11" s="63"/>
      <c r="M11" s="64"/>
      <c r="N11" s="64"/>
      <c r="O11" s="64"/>
      <c r="P11" s="65"/>
    </row>
    <row r="12" ht="16.5" customHeight="1" spans="1:16">
      <c r="A12" s="114"/>
      <c r="B12" s="179"/>
      <c r="C12" s="348"/>
      <c r="D12" s="349"/>
      <c r="E12" s="62"/>
      <c r="F12" s="349"/>
      <c r="G12" s="62"/>
      <c r="H12" s="62"/>
      <c r="I12" s="62"/>
      <c r="J12" s="62">
        <f t="shared" si="0"/>
        <v>0</v>
      </c>
      <c r="K12" s="62" t="str">
        <f t="shared" si="1"/>
        <v/>
      </c>
      <c r="L12" s="63"/>
      <c r="M12" s="64"/>
      <c r="N12" s="64"/>
      <c r="O12" s="64"/>
      <c r="P12" s="65"/>
    </row>
    <row r="13" ht="16.5" customHeight="1" spans="1:16">
      <c r="A13" s="114"/>
      <c r="B13" s="179"/>
      <c r="C13" s="348"/>
      <c r="D13" s="349"/>
      <c r="E13" s="62"/>
      <c r="F13" s="349"/>
      <c r="G13" s="62"/>
      <c r="H13" s="62"/>
      <c r="I13" s="62"/>
      <c r="J13" s="62">
        <f t="shared" si="0"/>
        <v>0</v>
      </c>
      <c r="K13" s="62" t="str">
        <f t="shared" si="1"/>
        <v/>
      </c>
      <c r="L13" s="63"/>
      <c r="M13" s="64"/>
      <c r="N13" s="64"/>
      <c r="O13" s="64"/>
      <c r="P13" s="65"/>
    </row>
    <row r="14" ht="16.5" customHeight="1" spans="1:16">
      <c r="A14" s="114"/>
      <c r="B14" s="179"/>
      <c r="C14" s="348"/>
      <c r="D14" s="349"/>
      <c r="E14" s="62"/>
      <c r="F14" s="349"/>
      <c r="G14" s="62"/>
      <c r="H14" s="62"/>
      <c r="I14" s="62"/>
      <c r="J14" s="62">
        <f t="shared" si="0"/>
        <v>0</v>
      </c>
      <c r="K14" s="62" t="str">
        <f t="shared" si="1"/>
        <v/>
      </c>
      <c r="L14" s="63"/>
      <c r="M14" s="64"/>
      <c r="N14" s="64"/>
      <c r="O14" s="64"/>
      <c r="P14" s="65"/>
    </row>
    <row r="15" ht="16.5" customHeight="1" spans="1:16">
      <c r="A15" s="114"/>
      <c r="B15" s="179"/>
      <c r="C15" s="348"/>
      <c r="D15" s="349"/>
      <c r="E15" s="62"/>
      <c r="F15" s="349"/>
      <c r="G15" s="62"/>
      <c r="H15" s="62"/>
      <c r="I15" s="62"/>
      <c r="J15" s="62">
        <f t="shared" si="0"/>
        <v>0</v>
      </c>
      <c r="K15" s="62" t="str">
        <f t="shared" si="1"/>
        <v/>
      </c>
      <c r="L15" s="63"/>
      <c r="M15" s="64"/>
      <c r="N15" s="64"/>
      <c r="O15" s="64"/>
      <c r="P15" s="65"/>
    </row>
    <row r="16" ht="16.5" customHeight="1" spans="1:16">
      <c r="A16" s="114"/>
      <c r="B16" s="179"/>
      <c r="C16" s="348"/>
      <c r="D16" s="349"/>
      <c r="E16" s="62"/>
      <c r="F16" s="349"/>
      <c r="G16" s="62"/>
      <c r="H16" s="62"/>
      <c r="I16" s="62"/>
      <c r="J16" s="62">
        <f t="shared" ref="J16:J26" si="2">I16-F16</f>
        <v>0</v>
      </c>
      <c r="K16" s="62" t="str">
        <f t="shared" ref="K16:K26" si="3">IF(F16=0,"",J16/F16*100)</f>
        <v/>
      </c>
      <c r="L16" s="63"/>
      <c r="M16" s="64"/>
      <c r="N16" s="64"/>
      <c r="O16" s="64"/>
      <c r="P16" s="65"/>
    </row>
    <row r="17" ht="16.5" customHeight="1" spans="1:16">
      <c r="A17" s="114"/>
      <c r="B17" s="179"/>
      <c r="C17" s="348"/>
      <c r="D17" s="349"/>
      <c r="E17" s="62"/>
      <c r="F17" s="349"/>
      <c r="G17" s="62"/>
      <c r="H17" s="62"/>
      <c r="I17" s="62"/>
      <c r="J17" s="62">
        <f t="shared" si="2"/>
        <v>0</v>
      </c>
      <c r="K17" s="62" t="str">
        <f t="shared" si="3"/>
        <v/>
      </c>
      <c r="L17" s="63"/>
      <c r="M17" s="64"/>
      <c r="N17" s="64"/>
      <c r="O17" s="64"/>
      <c r="P17" s="65"/>
    </row>
    <row r="18" ht="16.5" customHeight="1" spans="1:16">
      <c r="A18" s="114"/>
      <c r="B18" s="179"/>
      <c r="C18" s="348"/>
      <c r="D18" s="349"/>
      <c r="E18" s="62"/>
      <c r="F18" s="349"/>
      <c r="G18" s="62"/>
      <c r="H18" s="62"/>
      <c r="I18" s="62"/>
      <c r="J18" s="62">
        <f t="shared" si="2"/>
        <v>0</v>
      </c>
      <c r="K18" s="62" t="str">
        <f t="shared" si="3"/>
        <v/>
      </c>
      <c r="L18" s="63"/>
      <c r="M18" s="64"/>
      <c r="N18" s="64"/>
      <c r="O18" s="64"/>
      <c r="P18" s="65"/>
    </row>
    <row r="19" ht="16.5" customHeight="1" spans="1:16">
      <c r="A19" s="114"/>
      <c r="B19" s="179"/>
      <c r="C19" s="348"/>
      <c r="D19" s="349"/>
      <c r="E19" s="62"/>
      <c r="F19" s="349"/>
      <c r="G19" s="62"/>
      <c r="H19" s="62"/>
      <c r="I19" s="62"/>
      <c r="J19" s="62">
        <f t="shared" si="2"/>
        <v>0</v>
      </c>
      <c r="K19" s="62" t="str">
        <f t="shared" si="3"/>
        <v/>
      </c>
      <c r="L19" s="63"/>
      <c r="M19" s="64"/>
      <c r="N19" s="64"/>
      <c r="O19" s="64"/>
      <c r="P19" s="65"/>
    </row>
    <row r="20" ht="16.5" customHeight="1" spans="1:16">
      <c r="A20" s="114"/>
      <c r="B20" s="179"/>
      <c r="C20" s="348"/>
      <c r="D20" s="349"/>
      <c r="E20" s="62"/>
      <c r="F20" s="349"/>
      <c r="G20" s="62"/>
      <c r="H20" s="62"/>
      <c r="I20" s="62"/>
      <c r="J20" s="62">
        <f t="shared" si="2"/>
        <v>0</v>
      </c>
      <c r="K20" s="62" t="str">
        <f t="shared" si="3"/>
        <v/>
      </c>
      <c r="L20" s="63"/>
      <c r="M20" s="64"/>
      <c r="N20" s="64"/>
      <c r="O20" s="64"/>
      <c r="P20" s="65"/>
    </row>
    <row r="21" ht="16.5" customHeight="1" spans="1:16">
      <c r="A21" s="114"/>
      <c r="B21" s="179"/>
      <c r="C21" s="348"/>
      <c r="D21" s="349"/>
      <c r="E21" s="62"/>
      <c r="F21" s="349"/>
      <c r="G21" s="62"/>
      <c r="H21" s="62"/>
      <c r="I21" s="62"/>
      <c r="J21" s="62">
        <f t="shared" si="2"/>
        <v>0</v>
      </c>
      <c r="K21" s="62" t="str">
        <f t="shared" si="3"/>
        <v/>
      </c>
      <c r="L21" s="63"/>
      <c r="M21" s="64"/>
      <c r="N21" s="64"/>
      <c r="O21" s="64"/>
      <c r="P21" s="65"/>
    </row>
    <row r="22" ht="16.5" customHeight="1" spans="1:16">
      <c r="A22" s="114"/>
      <c r="B22" s="179"/>
      <c r="C22" s="348"/>
      <c r="D22" s="349"/>
      <c r="E22" s="62"/>
      <c r="F22" s="349"/>
      <c r="G22" s="62"/>
      <c r="H22" s="62"/>
      <c r="I22" s="62"/>
      <c r="J22" s="62">
        <f t="shared" si="2"/>
        <v>0</v>
      </c>
      <c r="K22" s="62" t="str">
        <f t="shared" si="3"/>
        <v/>
      </c>
      <c r="L22" s="63"/>
      <c r="M22" s="64"/>
      <c r="N22" s="64"/>
      <c r="O22" s="64"/>
      <c r="P22" s="65"/>
    </row>
    <row r="23" ht="16.5" customHeight="1" spans="1:16">
      <c r="A23" s="114"/>
      <c r="B23" s="179"/>
      <c r="C23" s="348"/>
      <c r="D23" s="349"/>
      <c r="E23" s="62"/>
      <c r="F23" s="349"/>
      <c r="G23" s="62"/>
      <c r="H23" s="62"/>
      <c r="I23" s="62"/>
      <c r="J23" s="62">
        <f t="shared" si="2"/>
        <v>0</v>
      </c>
      <c r="K23" s="62" t="str">
        <f t="shared" si="3"/>
        <v/>
      </c>
      <c r="L23" s="63"/>
      <c r="M23" s="64"/>
      <c r="N23" s="64"/>
      <c r="O23" s="64"/>
      <c r="P23" s="65"/>
    </row>
    <row r="24" ht="16.5" customHeight="1" spans="1:16">
      <c r="A24" s="114"/>
      <c r="B24" s="179"/>
      <c r="C24" s="348"/>
      <c r="D24" s="349"/>
      <c r="E24" s="62"/>
      <c r="F24" s="349"/>
      <c r="G24" s="62"/>
      <c r="H24" s="62"/>
      <c r="I24" s="62"/>
      <c r="J24" s="62">
        <f t="shared" si="2"/>
        <v>0</v>
      </c>
      <c r="K24" s="62" t="str">
        <f t="shared" si="3"/>
        <v/>
      </c>
      <c r="L24" s="63"/>
      <c r="M24" s="64"/>
      <c r="N24" s="64"/>
      <c r="O24" s="64"/>
      <c r="P24" s="65"/>
    </row>
    <row r="25" ht="16.5" customHeight="1" spans="1:16">
      <c r="A25" s="63"/>
      <c r="B25" s="63"/>
      <c r="C25" s="63"/>
      <c r="D25" s="349"/>
      <c r="E25" s="62"/>
      <c r="F25" s="349"/>
      <c r="G25" s="62"/>
      <c r="H25" s="62"/>
      <c r="I25" s="62"/>
      <c r="J25" s="62">
        <f t="shared" si="2"/>
        <v>0</v>
      </c>
      <c r="K25" s="62" t="str">
        <f t="shared" si="3"/>
        <v/>
      </c>
      <c r="L25" s="63"/>
      <c r="M25" s="64"/>
      <c r="N25" s="64"/>
      <c r="O25" s="64"/>
      <c r="P25" s="65"/>
    </row>
    <row r="26" ht="20.25" customHeight="1" spans="1:16">
      <c r="A26" s="67" t="s">
        <v>309</v>
      </c>
      <c r="B26" s="57"/>
      <c r="C26" s="63"/>
      <c r="D26" s="62">
        <f>ROUND(SUM(D7:D25),2)</f>
        <v>0</v>
      </c>
      <c r="E26" s="62"/>
      <c r="F26" s="62">
        <f>ROUND(SUM(F7:F25),2)</f>
        <v>0</v>
      </c>
      <c r="G26" s="62">
        <f>ROUND(SUM(G7:G25),2)</f>
        <v>0</v>
      </c>
      <c r="H26" s="62"/>
      <c r="I26" s="62">
        <f>ROUND(SUM(I7:I25),2)</f>
        <v>0</v>
      </c>
      <c r="J26" s="62">
        <f t="shared" si="2"/>
        <v>0</v>
      </c>
      <c r="K26" s="62" t="str">
        <f t="shared" si="3"/>
        <v/>
      </c>
      <c r="L26" s="63"/>
      <c r="M26" s="64"/>
      <c r="N26" s="64"/>
      <c r="O26" s="64"/>
      <c r="P26" s="65"/>
    </row>
    <row r="27" customHeight="1" spans="1:16">
      <c r="A27" s="99" t="s">
        <v>368</v>
      </c>
      <c r="B27" s="56"/>
      <c r="C27" s="63"/>
      <c r="D27" s="62"/>
      <c r="E27" s="62"/>
      <c r="F27" s="62"/>
      <c r="G27" s="62"/>
      <c r="H27" s="62"/>
      <c r="I27" s="62"/>
      <c r="J27" s="62"/>
      <c r="K27" s="62"/>
      <c r="L27" s="63"/>
      <c r="M27" s="64"/>
      <c r="N27" s="64"/>
      <c r="O27" s="64"/>
      <c r="P27" s="65"/>
    </row>
    <row r="28" customHeight="1" spans="1:16">
      <c r="A28" s="67" t="s">
        <v>309</v>
      </c>
      <c r="B28" s="57"/>
      <c r="C28" s="63"/>
      <c r="D28" s="62"/>
      <c r="E28" s="62"/>
      <c r="F28" s="62">
        <f>ROUND(F26-F27,2)</f>
        <v>0</v>
      </c>
      <c r="G28" s="62"/>
      <c r="H28" s="62"/>
      <c r="I28" s="62">
        <f>ROUND(I26-I27,2)</f>
        <v>0</v>
      </c>
      <c r="J28" s="62">
        <f>I28-F28</f>
        <v>0</v>
      </c>
      <c r="K28" s="62" t="str">
        <f>IF(F28=0,"",J28/F28*100)</f>
        <v/>
      </c>
      <c r="L28" s="63"/>
      <c r="M28" s="64"/>
      <c r="N28" s="64"/>
      <c r="O28" s="64"/>
      <c r="P28" s="65"/>
    </row>
    <row r="29" customHeight="1" spans="1:16">
      <c r="A29" s="64"/>
      <c r="B29" s="64"/>
      <c r="C29" s="64"/>
      <c r="D29" s="64"/>
      <c r="E29" s="64"/>
      <c r="F29" s="64"/>
      <c r="G29" s="64"/>
      <c r="H29" s="64"/>
      <c r="I29" s="64"/>
      <c r="J29" s="64"/>
      <c r="K29" s="64"/>
      <c r="L29" s="64"/>
      <c r="M29" s="64"/>
      <c r="N29" s="64"/>
      <c r="O29" s="64"/>
      <c r="P29" s="65"/>
    </row>
    <row r="30" customHeight="1" spans="1:16">
      <c r="A30" s="64"/>
      <c r="B30" s="64"/>
      <c r="C30" s="64"/>
      <c r="D30" s="64"/>
      <c r="E30" s="64"/>
      <c r="F30" s="64"/>
      <c r="G30" s="64"/>
      <c r="H30" s="64"/>
      <c r="I30" s="64"/>
      <c r="J30" s="64"/>
      <c r="K30" s="64"/>
      <c r="L30" s="64"/>
      <c r="M30" s="64"/>
      <c r="N30" s="64"/>
      <c r="O30" s="64"/>
      <c r="P30" s="65"/>
    </row>
    <row r="31" customHeight="1" spans="1:16">
      <c r="A31" s="64"/>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75"/>
      <c r="B71" s="75"/>
      <c r="C71" s="75"/>
      <c r="D71" s="75"/>
      <c r="E71" s="75"/>
      <c r="F71" s="75"/>
      <c r="G71" s="75"/>
      <c r="H71" s="75"/>
      <c r="I71" s="75"/>
      <c r="J71" s="75"/>
      <c r="K71" s="75"/>
      <c r="L71" s="75"/>
      <c r="M71" s="75"/>
      <c r="N71" s="75"/>
      <c r="O71" s="75"/>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6"/>
      <c r="B76" s="76"/>
      <c r="C76" s="76"/>
      <c r="D76" s="76"/>
      <c r="E76" s="76"/>
      <c r="F76" s="76"/>
      <c r="G76" s="76"/>
      <c r="H76" s="76"/>
      <c r="I76" s="76"/>
      <c r="J76" s="76"/>
      <c r="K76" s="76"/>
      <c r="L76" s="76"/>
      <c r="M76" s="76"/>
      <c r="N76" s="76"/>
      <c r="O76" s="76"/>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sheetData>
  <mergeCells count="13">
    <mergeCell ref="A1:L1"/>
    <mergeCell ref="A2:L2"/>
    <mergeCell ref="D5:F5"/>
    <mergeCell ref="G5:I5"/>
    <mergeCell ref="A26:B26"/>
    <mergeCell ref="A27:B27"/>
    <mergeCell ref="A28:B28"/>
    <mergeCell ref="A5:A6"/>
    <mergeCell ref="B5:B6"/>
    <mergeCell ref="C5:C6"/>
    <mergeCell ref="J5:J6"/>
    <mergeCell ref="K5:K6"/>
    <mergeCell ref="L5:L6"/>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Q458"/>
  <sheetViews>
    <sheetView view="pageBreakPreview" zoomScale="140" zoomScaleNormal="100" workbookViewId="0">
      <selection activeCell="A7" sqref="A7:K368"/>
    </sheetView>
  </sheetViews>
  <sheetFormatPr defaultColWidth="9" defaultRowHeight="15.75" customHeight="1"/>
  <cols>
    <col min="1" max="1" width="4.66666666666667" style="47" customWidth="1"/>
    <col min="2" max="2" width="9.83333333333333" style="48" customWidth="1"/>
    <col min="3" max="3" width="26.8333333333333" style="48" customWidth="1"/>
    <col min="4" max="4" width="6" style="48" customWidth="1"/>
    <col min="5" max="5" width="5.16666666666667" style="48" hidden="1" customWidth="1"/>
    <col min="6" max="6" width="10.8333333333333" style="357" hidden="1" customWidth="1"/>
    <col min="7" max="7" width="8.33333333333333" style="357" hidden="1" customWidth="1"/>
    <col min="8" max="8" width="13" style="357" hidden="1" customWidth="1"/>
    <col min="9" max="10" width="9.5" style="48" customWidth="1"/>
    <col min="11" max="11" width="11.5" style="48" customWidth="1"/>
    <col min="12" max="12" width="8.16666666666667" style="48" hidden="1" customWidth="1"/>
    <col min="13" max="13" width="7.66666666666667" style="48" hidden="1" customWidth="1"/>
    <col min="14" max="14" width="11.5" style="48" customWidth="1"/>
    <col min="15" max="16384" width="9" style="48"/>
  </cols>
  <sheetData>
    <row r="1" s="46" customFormat="1" ht="30" customHeight="1" spans="1:17">
      <c r="A1" s="49" t="s">
        <v>380</v>
      </c>
      <c r="B1" s="49"/>
      <c r="C1" s="49"/>
      <c r="D1" s="49"/>
      <c r="E1" s="49"/>
      <c r="F1" s="49"/>
      <c r="G1" s="49"/>
      <c r="H1" s="49"/>
      <c r="I1" s="49"/>
      <c r="J1" s="49"/>
      <c r="K1" s="49"/>
      <c r="L1" s="49"/>
      <c r="M1" s="49"/>
      <c r="N1" s="49"/>
    </row>
    <row r="2" ht="16.5" customHeight="1" spans="1:17">
      <c r="A2" s="50" t="str">
        <f>公用信息!E7</f>
        <v>评估基准日：2025年10月31日</v>
      </c>
      <c r="B2" s="50"/>
      <c r="C2" s="50"/>
      <c r="D2" s="50"/>
      <c r="E2" s="50"/>
      <c r="F2" s="50"/>
      <c r="G2" s="50"/>
      <c r="H2" s="50"/>
      <c r="I2" s="50"/>
      <c r="J2" s="50"/>
      <c r="K2" s="50"/>
      <c r="L2" s="50"/>
      <c r="M2" s="50"/>
      <c r="N2" s="50"/>
      <c r="O2" s="52"/>
      <c r="P2" s="52"/>
    </row>
    <row r="3" ht="16.5" customHeight="1" spans="1:17">
      <c r="A3" s="50"/>
      <c r="B3" s="50"/>
      <c r="C3" s="50"/>
      <c r="D3" s="50"/>
      <c r="E3" s="50"/>
      <c r="F3" s="50"/>
      <c r="G3" s="50"/>
      <c r="H3" s="50"/>
      <c r="I3" s="50"/>
      <c r="J3" s="50"/>
      <c r="K3" s="50"/>
      <c r="L3" s="50"/>
      <c r="M3" s="50"/>
      <c r="N3" s="113" t="s">
        <v>381</v>
      </c>
      <c r="O3" s="52"/>
      <c r="P3" s="52"/>
    </row>
    <row r="4" ht="16.5" customHeight="1" spans="1:17">
      <c r="A4" s="90" t="str">
        <f>公用信息!E6</f>
        <v>被评估单位：杭州建德杭氧气体有限公司</v>
      </c>
      <c r="B4" s="52"/>
      <c r="C4" s="52"/>
      <c r="D4" s="52"/>
      <c r="E4" s="52"/>
      <c r="F4" s="358"/>
      <c r="G4" s="358"/>
      <c r="H4" s="358"/>
      <c r="I4" s="52"/>
      <c r="J4" s="52"/>
      <c r="K4" s="52"/>
      <c r="L4" s="52"/>
      <c r="M4" s="52"/>
      <c r="N4" s="55" t="e">
        <f>#REF!</f>
        <v>#REF!</v>
      </c>
      <c r="O4" s="52"/>
      <c r="P4" s="52"/>
    </row>
    <row r="5" s="47" customFormat="1" ht="16.5" customHeight="1" spans="1:17">
      <c r="A5" s="56" t="s">
        <v>175</v>
      </c>
      <c r="B5" s="99" t="s">
        <v>382</v>
      </c>
      <c r="C5" s="100" t="s">
        <v>383</v>
      </c>
      <c r="D5" s="166" t="s">
        <v>374</v>
      </c>
      <c r="E5" s="166" t="s">
        <v>384</v>
      </c>
      <c r="F5" s="56" t="s">
        <v>111</v>
      </c>
      <c r="G5" s="56"/>
      <c r="H5" s="56"/>
      <c r="I5" s="56" t="s">
        <v>112</v>
      </c>
      <c r="J5" s="56"/>
      <c r="K5" s="56"/>
      <c r="L5" s="166" t="s">
        <v>113</v>
      </c>
      <c r="M5" s="56" t="s">
        <v>114</v>
      </c>
      <c r="N5" s="56" t="s">
        <v>247</v>
      </c>
      <c r="O5" s="58"/>
      <c r="P5" s="58"/>
      <c r="Q5" s="59"/>
    </row>
    <row r="6" s="47" customFormat="1" ht="16.5" customHeight="1" spans="1:17">
      <c r="A6" s="56"/>
      <c r="B6" s="56"/>
      <c r="C6" s="169"/>
      <c r="D6" s="169"/>
      <c r="E6" s="169"/>
      <c r="F6" s="56" t="s">
        <v>375</v>
      </c>
      <c r="G6" s="56" t="s">
        <v>376</v>
      </c>
      <c r="H6" s="56" t="s">
        <v>377</v>
      </c>
      <c r="I6" s="56" t="s">
        <v>378</v>
      </c>
      <c r="J6" s="56" t="s">
        <v>379</v>
      </c>
      <c r="K6" s="56" t="s">
        <v>377</v>
      </c>
      <c r="L6" s="169"/>
      <c r="M6" s="56"/>
      <c r="N6" s="56"/>
      <c r="O6" s="58"/>
      <c r="P6" s="58"/>
      <c r="Q6" s="59"/>
    </row>
    <row r="7" ht="16.5" customHeight="1" spans="1:17">
      <c r="A7" s="232"/>
      <c r="B7" s="259"/>
      <c r="C7" s="60"/>
      <c r="D7" s="259"/>
      <c r="E7" s="63"/>
      <c r="F7" s="349"/>
      <c r="G7" s="364"/>
      <c r="H7" s="349"/>
      <c r="I7" s="62"/>
      <c r="J7" s="62"/>
      <c r="K7" s="62"/>
      <c r="L7" s="62">
        <v>91.6</v>
      </c>
      <c r="M7" s="62">
        <v>335600</v>
      </c>
      <c r="N7" s="365"/>
      <c r="O7" s="64"/>
      <c r="P7" s="64"/>
      <c r="Q7" s="65"/>
    </row>
    <row r="8" ht="16.5" customHeight="1" spans="1:17">
      <c r="A8" s="232"/>
      <c r="B8" s="259"/>
      <c r="C8" s="60"/>
      <c r="D8" s="259"/>
      <c r="E8" s="63"/>
      <c r="F8" s="349"/>
      <c r="G8" s="364"/>
      <c r="H8" s="349"/>
      <c r="I8" s="62"/>
      <c r="J8" s="62"/>
      <c r="K8" s="62"/>
      <c r="L8" s="62">
        <f t="shared" ref="L7:L70" si="0">K8-H8</f>
        <v>0</v>
      </c>
      <c r="M8" s="62" t="str">
        <f t="shared" ref="M7:M70" si="1">IF(H8=0,"",L8/H8*100)</f>
        <v/>
      </c>
      <c r="N8" s="365"/>
      <c r="O8" s="64"/>
      <c r="P8" s="64"/>
      <c r="Q8" s="65"/>
    </row>
    <row r="9" ht="16.5" customHeight="1" spans="1:17">
      <c r="A9" s="232"/>
      <c r="B9" s="259"/>
      <c r="C9" s="60"/>
      <c r="D9" s="259"/>
      <c r="E9" s="63"/>
      <c r="F9" s="349"/>
      <c r="G9" s="364"/>
      <c r="H9" s="349"/>
      <c r="I9" s="62"/>
      <c r="J9" s="62"/>
      <c r="K9" s="62"/>
      <c r="L9" s="62">
        <f t="shared" si="0"/>
        <v>0</v>
      </c>
      <c r="M9" s="62" t="str">
        <f t="shared" si="1"/>
        <v/>
      </c>
      <c r="N9" s="63"/>
      <c r="O9" s="64"/>
      <c r="P9" s="64"/>
      <c r="Q9" s="65"/>
    </row>
    <row r="10" ht="16.5" customHeight="1" spans="1:17">
      <c r="A10" s="232"/>
      <c r="B10" s="259"/>
      <c r="C10" s="60"/>
      <c r="D10" s="259"/>
      <c r="E10" s="63"/>
      <c r="F10" s="349"/>
      <c r="G10" s="364"/>
      <c r="H10" s="349"/>
      <c r="I10" s="62"/>
      <c r="J10" s="62"/>
      <c r="K10" s="62"/>
      <c r="L10" s="62">
        <f t="shared" si="0"/>
        <v>0</v>
      </c>
      <c r="M10" s="62" t="str">
        <f t="shared" si="1"/>
        <v/>
      </c>
      <c r="N10" s="63"/>
      <c r="O10" s="64"/>
      <c r="P10" s="64"/>
      <c r="Q10" s="65"/>
    </row>
    <row r="11" ht="16.5" customHeight="1" spans="1:17">
      <c r="A11" s="232"/>
      <c r="B11" s="259"/>
      <c r="C11" s="60"/>
      <c r="D11" s="259"/>
      <c r="E11" s="63"/>
      <c r="F11" s="349"/>
      <c r="G11" s="364"/>
      <c r="H11" s="349"/>
      <c r="I11" s="62"/>
      <c r="J11" s="62"/>
      <c r="K11" s="62"/>
      <c r="L11" s="62">
        <f t="shared" si="0"/>
        <v>0</v>
      </c>
      <c r="M11" s="62" t="str">
        <f t="shared" si="1"/>
        <v/>
      </c>
      <c r="N11" s="63"/>
      <c r="O11" s="64"/>
      <c r="P11" s="64"/>
      <c r="Q11" s="65"/>
    </row>
    <row r="12" s="352" customFormat="1" ht="16.5" customHeight="1" spans="1:17">
      <c r="A12" s="232"/>
      <c r="B12" s="259"/>
      <c r="C12" s="353"/>
      <c r="D12" s="366"/>
      <c r="E12" s="348"/>
      <c r="F12" s="349"/>
      <c r="G12" s="364"/>
      <c r="H12" s="349"/>
      <c r="I12" s="62"/>
      <c r="J12" s="62"/>
      <c r="K12" s="62"/>
      <c r="L12" s="62">
        <f t="shared" si="0"/>
        <v>0</v>
      </c>
      <c r="M12" s="62" t="str">
        <f t="shared" si="1"/>
        <v/>
      </c>
      <c r="N12" s="63"/>
      <c r="O12" s="355"/>
      <c r="P12" s="355"/>
      <c r="Q12" s="356"/>
    </row>
    <row r="13" ht="16.5" customHeight="1" spans="1:17">
      <c r="A13" s="232"/>
      <c r="B13" s="259"/>
      <c r="C13" s="60"/>
      <c r="D13" s="259"/>
      <c r="E13" s="63"/>
      <c r="F13" s="349"/>
      <c r="G13" s="364"/>
      <c r="H13" s="349"/>
      <c r="I13" s="62"/>
      <c r="J13" s="62"/>
      <c r="K13" s="62"/>
      <c r="L13" s="62">
        <f t="shared" si="0"/>
        <v>0</v>
      </c>
      <c r="M13" s="62" t="str">
        <f t="shared" si="1"/>
        <v/>
      </c>
      <c r="N13" s="63"/>
      <c r="O13" s="64"/>
      <c r="P13" s="64"/>
      <c r="Q13" s="65"/>
    </row>
    <row r="14" ht="16.5" customHeight="1" spans="1:17">
      <c r="A14" s="232"/>
      <c r="B14" s="259"/>
      <c r="C14" s="60"/>
      <c r="D14" s="259"/>
      <c r="E14" s="63"/>
      <c r="F14" s="349"/>
      <c r="G14" s="364"/>
      <c r="H14" s="349"/>
      <c r="I14" s="62"/>
      <c r="J14" s="62"/>
      <c r="K14" s="62"/>
      <c r="L14" s="62">
        <f t="shared" si="0"/>
        <v>0</v>
      </c>
      <c r="M14" s="62" t="str">
        <f t="shared" si="1"/>
        <v/>
      </c>
      <c r="N14" s="63"/>
      <c r="O14" s="64"/>
      <c r="P14" s="64"/>
      <c r="Q14" s="65"/>
    </row>
    <row r="15" ht="16.5" customHeight="1" spans="1:17">
      <c r="A15" s="232"/>
      <c r="B15" s="259"/>
      <c r="C15" s="60"/>
      <c r="D15" s="259"/>
      <c r="E15" s="63"/>
      <c r="F15" s="349"/>
      <c r="G15" s="364"/>
      <c r="H15" s="349"/>
      <c r="I15" s="62"/>
      <c r="J15" s="62"/>
      <c r="K15" s="62"/>
      <c r="L15" s="62">
        <f t="shared" si="0"/>
        <v>0</v>
      </c>
      <c r="M15" s="62" t="str">
        <f t="shared" si="1"/>
        <v/>
      </c>
      <c r="N15" s="63"/>
      <c r="O15" s="64"/>
      <c r="P15" s="64"/>
      <c r="Q15" s="65"/>
    </row>
    <row r="16" ht="16.5" customHeight="1" spans="1:17">
      <c r="A16" s="232"/>
      <c r="B16" s="259"/>
      <c r="C16" s="60"/>
      <c r="D16" s="259"/>
      <c r="E16" s="63"/>
      <c r="F16" s="349"/>
      <c r="G16" s="364"/>
      <c r="H16" s="349"/>
      <c r="I16" s="62"/>
      <c r="J16" s="62"/>
      <c r="K16" s="62"/>
      <c r="L16" s="62">
        <f t="shared" si="0"/>
        <v>0</v>
      </c>
      <c r="M16" s="62" t="str">
        <f t="shared" si="1"/>
        <v/>
      </c>
      <c r="N16" s="63"/>
      <c r="O16" s="64"/>
      <c r="P16" s="64"/>
      <c r="Q16" s="65"/>
    </row>
    <row r="17" ht="16.5" customHeight="1" spans="1:17">
      <c r="A17" s="232"/>
      <c r="B17" s="259"/>
      <c r="C17" s="60"/>
      <c r="D17" s="259"/>
      <c r="E17" s="63"/>
      <c r="F17" s="349"/>
      <c r="G17" s="364"/>
      <c r="H17" s="349"/>
      <c r="I17" s="62"/>
      <c r="J17" s="62"/>
      <c r="K17" s="62"/>
      <c r="L17" s="62">
        <f t="shared" si="0"/>
        <v>0</v>
      </c>
      <c r="M17" s="62" t="str">
        <f t="shared" si="1"/>
        <v/>
      </c>
      <c r="N17" s="63"/>
      <c r="O17" s="64"/>
      <c r="P17" s="64"/>
      <c r="Q17" s="65"/>
    </row>
    <row r="18" ht="16.5" customHeight="1" spans="1:17">
      <c r="A18" s="232"/>
      <c r="B18" s="259"/>
      <c r="C18" s="60"/>
      <c r="D18" s="259"/>
      <c r="E18" s="63"/>
      <c r="F18" s="349"/>
      <c r="G18" s="364"/>
      <c r="H18" s="349"/>
      <c r="I18" s="62"/>
      <c r="J18" s="62"/>
      <c r="K18" s="62"/>
      <c r="L18" s="62">
        <f t="shared" si="0"/>
        <v>0</v>
      </c>
      <c r="M18" s="62" t="str">
        <f t="shared" si="1"/>
        <v/>
      </c>
      <c r="N18" s="63"/>
      <c r="O18" s="64"/>
      <c r="P18" s="64"/>
      <c r="Q18" s="65"/>
    </row>
    <row r="19" ht="16.5" customHeight="1" spans="1:17">
      <c r="A19" s="232"/>
      <c r="B19" s="259"/>
      <c r="C19" s="60"/>
      <c r="D19" s="259"/>
      <c r="E19" s="63"/>
      <c r="F19" s="349"/>
      <c r="G19" s="364"/>
      <c r="H19" s="349"/>
      <c r="I19" s="62"/>
      <c r="J19" s="62"/>
      <c r="K19" s="62"/>
      <c r="L19" s="62">
        <f t="shared" si="0"/>
        <v>0</v>
      </c>
      <c r="M19" s="62" t="str">
        <f t="shared" si="1"/>
        <v/>
      </c>
      <c r="N19" s="63"/>
      <c r="O19" s="64"/>
      <c r="P19" s="64"/>
      <c r="Q19" s="65"/>
    </row>
    <row r="20" ht="16.5" customHeight="1" spans="1:17">
      <c r="A20" s="232"/>
      <c r="B20" s="259"/>
      <c r="C20" s="60"/>
      <c r="D20" s="259"/>
      <c r="E20" s="63"/>
      <c r="F20" s="349"/>
      <c r="G20" s="364"/>
      <c r="H20" s="349"/>
      <c r="I20" s="62"/>
      <c r="J20" s="62"/>
      <c r="K20" s="62"/>
      <c r="L20" s="62">
        <f t="shared" si="0"/>
        <v>0</v>
      </c>
      <c r="M20" s="62" t="str">
        <f t="shared" si="1"/>
        <v/>
      </c>
      <c r="N20" s="63"/>
      <c r="O20" s="64"/>
      <c r="P20" s="64"/>
      <c r="Q20" s="65"/>
    </row>
    <row r="21" ht="16.5" customHeight="1" spans="1:17">
      <c r="A21" s="232"/>
      <c r="B21" s="259"/>
      <c r="C21" s="60"/>
      <c r="D21" s="259"/>
      <c r="E21" s="63"/>
      <c r="F21" s="349"/>
      <c r="G21" s="364"/>
      <c r="H21" s="349"/>
      <c r="I21" s="62"/>
      <c r="J21" s="62"/>
      <c r="K21" s="62"/>
      <c r="L21" s="62">
        <f t="shared" si="0"/>
        <v>0</v>
      </c>
      <c r="M21" s="62" t="str">
        <f t="shared" si="1"/>
        <v/>
      </c>
      <c r="N21" s="63"/>
      <c r="O21" s="64"/>
      <c r="P21" s="64"/>
      <c r="Q21" s="65"/>
    </row>
    <row r="22" ht="16.5" customHeight="1" spans="1:17">
      <c r="A22" s="232"/>
      <c r="B22" s="259"/>
      <c r="C22" s="60"/>
      <c r="D22" s="259"/>
      <c r="E22" s="63"/>
      <c r="F22" s="349"/>
      <c r="G22" s="364"/>
      <c r="H22" s="349"/>
      <c r="I22" s="62"/>
      <c r="J22" s="62"/>
      <c r="K22" s="62"/>
      <c r="L22" s="62">
        <f t="shared" si="0"/>
        <v>0</v>
      </c>
      <c r="M22" s="62" t="str">
        <f t="shared" si="1"/>
        <v/>
      </c>
      <c r="N22" s="63"/>
      <c r="O22" s="64"/>
      <c r="P22" s="64"/>
      <c r="Q22" s="65"/>
    </row>
    <row r="23" ht="16.5" customHeight="1" spans="1:17">
      <c r="A23" s="232"/>
      <c r="B23" s="259"/>
      <c r="C23" s="60"/>
      <c r="D23" s="259"/>
      <c r="E23" s="63"/>
      <c r="F23" s="349"/>
      <c r="G23" s="364"/>
      <c r="H23" s="349"/>
      <c r="I23" s="62"/>
      <c r="J23" s="62"/>
      <c r="K23" s="62"/>
      <c r="L23" s="62">
        <f t="shared" si="0"/>
        <v>0</v>
      </c>
      <c r="M23" s="62" t="str">
        <f t="shared" si="1"/>
        <v/>
      </c>
      <c r="N23" s="63"/>
      <c r="O23" s="64"/>
      <c r="P23" s="64"/>
      <c r="Q23" s="65"/>
    </row>
    <row r="24" ht="16.5" customHeight="1" spans="1:17">
      <c r="A24" s="232"/>
      <c r="B24" s="259"/>
      <c r="C24" s="60"/>
      <c r="D24" s="259"/>
      <c r="E24" s="63"/>
      <c r="F24" s="349"/>
      <c r="G24" s="364"/>
      <c r="H24" s="349"/>
      <c r="I24" s="62"/>
      <c r="J24" s="62"/>
      <c r="K24" s="62"/>
      <c r="L24" s="62">
        <f t="shared" si="0"/>
        <v>0</v>
      </c>
      <c r="M24" s="62" t="str">
        <f t="shared" si="1"/>
        <v/>
      </c>
      <c r="N24" s="63"/>
      <c r="O24" s="64"/>
      <c r="P24" s="64"/>
      <c r="Q24" s="65"/>
    </row>
    <row r="25" ht="16.5" customHeight="1" spans="1:17">
      <c r="A25" s="232"/>
      <c r="B25" s="259"/>
      <c r="C25" s="60"/>
      <c r="D25" s="259"/>
      <c r="E25" s="63"/>
      <c r="F25" s="349"/>
      <c r="G25" s="364"/>
      <c r="H25" s="349"/>
      <c r="I25" s="62"/>
      <c r="J25" s="62"/>
      <c r="K25" s="62"/>
      <c r="L25" s="62">
        <f t="shared" si="0"/>
        <v>0</v>
      </c>
      <c r="M25" s="62" t="str">
        <f t="shared" si="1"/>
        <v/>
      </c>
      <c r="N25" s="63"/>
      <c r="O25" s="64"/>
      <c r="P25" s="64"/>
      <c r="Q25" s="65"/>
    </row>
    <row r="26" ht="16.5" customHeight="1" spans="1:17">
      <c r="A26" s="232"/>
      <c r="B26" s="259"/>
      <c r="C26" s="56"/>
      <c r="D26" s="259"/>
      <c r="E26" s="63"/>
      <c r="F26" s="349"/>
      <c r="G26" s="364"/>
      <c r="H26" s="349"/>
      <c r="I26" s="62"/>
      <c r="J26" s="62"/>
      <c r="K26" s="62"/>
      <c r="L26" s="62">
        <f t="shared" si="0"/>
        <v>0</v>
      </c>
      <c r="M26" s="62" t="str">
        <f t="shared" si="1"/>
        <v/>
      </c>
      <c r="N26" s="63"/>
      <c r="O26" s="64"/>
      <c r="P26" s="64"/>
      <c r="Q26" s="65"/>
    </row>
    <row r="27" ht="16.5" customHeight="1" spans="1:17">
      <c r="A27" s="232"/>
      <c r="B27" s="259"/>
      <c r="C27" s="56"/>
      <c r="D27" s="259"/>
      <c r="E27" s="63"/>
      <c r="F27" s="349"/>
      <c r="G27" s="364"/>
      <c r="H27" s="349"/>
      <c r="I27" s="62"/>
      <c r="J27" s="62"/>
      <c r="K27" s="62"/>
      <c r="L27" s="62">
        <f t="shared" si="0"/>
        <v>0</v>
      </c>
      <c r="M27" s="62" t="str">
        <f t="shared" si="1"/>
        <v/>
      </c>
      <c r="N27" s="63"/>
      <c r="O27" s="64"/>
      <c r="P27" s="64"/>
      <c r="Q27" s="65"/>
    </row>
    <row r="28" ht="16.5" customHeight="1" spans="1:17">
      <c r="A28" s="232"/>
      <c r="B28" s="259"/>
      <c r="C28" s="56"/>
      <c r="D28" s="259"/>
      <c r="E28" s="63"/>
      <c r="F28" s="349"/>
      <c r="G28" s="364"/>
      <c r="H28" s="349"/>
      <c r="I28" s="62"/>
      <c r="J28" s="62"/>
      <c r="K28" s="62"/>
      <c r="L28" s="62">
        <f t="shared" si="0"/>
        <v>0</v>
      </c>
      <c r="M28" s="62" t="str">
        <f t="shared" si="1"/>
        <v/>
      </c>
      <c r="N28" s="63"/>
      <c r="O28" s="64"/>
      <c r="P28" s="64"/>
      <c r="Q28" s="65"/>
    </row>
    <row r="29" ht="16.5" customHeight="1" spans="1:17">
      <c r="A29" s="232"/>
      <c r="B29" s="259"/>
      <c r="C29" s="56"/>
      <c r="D29" s="259"/>
      <c r="E29" s="63"/>
      <c r="F29" s="349"/>
      <c r="G29" s="364"/>
      <c r="H29" s="349"/>
      <c r="I29" s="62"/>
      <c r="J29" s="62"/>
      <c r="K29" s="62"/>
      <c r="L29" s="62">
        <f t="shared" si="0"/>
        <v>0</v>
      </c>
      <c r="M29" s="62" t="str">
        <f t="shared" si="1"/>
        <v/>
      </c>
      <c r="N29" s="63"/>
      <c r="O29" s="64"/>
      <c r="P29" s="64"/>
      <c r="Q29" s="65"/>
    </row>
    <row r="30" ht="16.5" customHeight="1" spans="1:17">
      <c r="A30" s="232"/>
      <c r="B30" s="259"/>
      <c r="C30" s="56"/>
      <c r="D30" s="259"/>
      <c r="E30" s="63"/>
      <c r="F30" s="349"/>
      <c r="G30" s="364"/>
      <c r="H30" s="349"/>
      <c r="I30" s="62"/>
      <c r="J30" s="62"/>
      <c r="K30" s="62"/>
      <c r="L30" s="62">
        <f t="shared" si="0"/>
        <v>0</v>
      </c>
      <c r="M30" s="62" t="str">
        <f t="shared" si="1"/>
        <v/>
      </c>
      <c r="N30" s="63"/>
      <c r="O30" s="64"/>
      <c r="P30" s="64"/>
      <c r="Q30" s="65"/>
    </row>
    <row r="31" ht="16.5" customHeight="1" spans="1:17">
      <c r="A31" s="232"/>
      <c r="B31" s="259"/>
      <c r="C31" s="56"/>
      <c r="D31" s="259"/>
      <c r="E31" s="63"/>
      <c r="F31" s="349"/>
      <c r="G31" s="364"/>
      <c r="H31" s="349"/>
      <c r="I31" s="62"/>
      <c r="J31" s="62"/>
      <c r="K31" s="62"/>
      <c r="L31" s="62">
        <f t="shared" si="0"/>
        <v>0</v>
      </c>
      <c r="M31" s="62" t="str">
        <f t="shared" si="1"/>
        <v/>
      </c>
      <c r="N31" s="63"/>
      <c r="O31" s="64"/>
      <c r="P31" s="64"/>
      <c r="Q31" s="65"/>
    </row>
    <row r="32" ht="16.5" customHeight="1" spans="1:17">
      <c r="A32" s="232"/>
      <c r="B32" s="259"/>
      <c r="C32" s="56"/>
      <c r="D32" s="259"/>
      <c r="E32" s="63"/>
      <c r="F32" s="349"/>
      <c r="G32" s="364"/>
      <c r="H32" s="349"/>
      <c r="I32" s="62"/>
      <c r="J32" s="62"/>
      <c r="K32" s="62"/>
      <c r="L32" s="62">
        <f t="shared" si="0"/>
        <v>0</v>
      </c>
      <c r="M32" s="62" t="str">
        <f t="shared" si="1"/>
        <v/>
      </c>
      <c r="N32" s="63"/>
      <c r="O32" s="64"/>
      <c r="P32" s="64"/>
      <c r="Q32" s="65"/>
    </row>
    <row r="33" ht="16.5" customHeight="1" spans="1:17">
      <c r="A33" s="232"/>
      <c r="B33" s="259"/>
      <c r="C33" s="56"/>
      <c r="D33" s="259"/>
      <c r="E33" s="63"/>
      <c r="F33" s="349"/>
      <c r="G33" s="364"/>
      <c r="H33" s="349"/>
      <c r="I33" s="62"/>
      <c r="J33" s="62"/>
      <c r="K33" s="62"/>
      <c r="L33" s="62">
        <f t="shared" si="0"/>
        <v>0</v>
      </c>
      <c r="M33" s="62" t="str">
        <f t="shared" si="1"/>
        <v/>
      </c>
      <c r="N33" s="63"/>
      <c r="O33" s="64"/>
      <c r="P33" s="64"/>
      <c r="Q33" s="65"/>
    </row>
    <row r="34" ht="16.5" customHeight="1" spans="1:17">
      <c r="A34" s="232"/>
      <c r="B34" s="259"/>
      <c r="C34" s="56"/>
      <c r="D34" s="259"/>
      <c r="E34" s="63"/>
      <c r="F34" s="349"/>
      <c r="G34" s="364"/>
      <c r="H34" s="349"/>
      <c r="I34" s="62"/>
      <c r="J34" s="62"/>
      <c r="K34" s="62"/>
      <c r="L34" s="62">
        <f t="shared" si="0"/>
        <v>0</v>
      </c>
      <c r="M34" s="62" t="str">
        <f t="shared" si="1"/>
        <v/>
      </c>
      <c r="N34" s="63"/>
      <c r="O34" s="64"/>
      <c r="P34" s="64"/>
      <c r="Q34" s="65"/>
    </row>
    <row r="35" ht="16.5" customHeight="1" spans="1:17">
      <c r="A35" s="232"/>
      <c r="B35" s="259"/>
      <c r="C35" s="56"/>
      <c r="D35" s="259"/>
      <c r="E35" s="63"/>
      <c r="F35" s="349"/>
      <c r="G35" s="364"/>
      <c r="H35" s="349"/>
      <c r="I35" s="62"/>
      <c r="J35" s="62"/>
      <c r="K35" s="62"/>
      <c r="L35" s="62">
        <f t="shared" si="0"/>
        <v>0</v>
      </c>
      <c r="M35" s="62" t="str">
        <f t="shared" si="1"/>
        <v/>
      </c>
      <c r="N35" s="63"/>
      <c r="O35" s="64"/>
      <c r="P35" s="64"/>
      <c r="Q35" s="65"/>
    </row>
    <row r="36" ht="16.5" customHeight="1" spans="1:17">
      <c r="A36" s="232"/>
      <c r="B36" s="259"/>
      <c r="C36" s="56"/>
      <c r="D36" s="259"/>
      <c r="E36" s="63"/>
      <c r="F36" s="349"/>
      <c r="G36" s="364"/>
      <c r="H36" s="349"/>
      <c r="I36" s="62"/>
      <c r="J36" s="62"/>
      <c r="K36" s="62"/>
      <c r="L36" s="62">
        <f t="shared" si="0"/>
        <v>0</v>
      </c>
      <c r="M36" s="62" t="str">
        <f t="shared" si="1"/>
        <v/>
      </c>
      <c r="N36" s="63"/>
      <c r="O36" s="64"/>
      <c r="P36" s="64"/>
      <c r="Q36" s="65"/>
    </row>
    <row r="37" ht="16.5" customHeight="1" spans="1:17">
      <c r="A37" s="232"/>
      <c r="B37" s="259"/>
      <c r="C37" s="56"/>
      <c r="D37" s="259"/>
      <c r="E37" s="63"/>
      <c r="F37" s="349"/>
      <c r="G37" s="364"/>
      <c r="H37" s="349"/>
      <c r="I37" s="62"/>
      <c r="J37" s="62"/>
      <c r="K37" s="62"/>
      <c r="L37" s="62">
        <f t="shared" si="0"/>
        <v>0</v>
      </c>
      <c r="M37" s="62" t="str">
        <f t="shared" si="1"/>
        <v/>
      </c>
      <c r="N37" s="63"/>
      <c r="O37" s="64"/>
      <c r="P37" s="64"/>
      <c r="Q37" s="65"/>
    </row>
    <row r="38" ht="16.5" customHeight="1" spans="1:17">
      <c r="A38" s="232"/>
      <c r="B38" s="259"/>
      <c r="C38" s="56"/>
      <c r="D38" s="259"/>
      <c r="E38" s="63"/>
      <c r="F38" s="349"/>
      <c r="G38" s="364"/>
      <c r="H38" s="349"/>
      <c r="I38" s="62"/>
      <c r="J38" s="62"/>
      <c r="K38" s="62"/>
      <c r="L38" s="62">
        <f t="shared" si="0"/>
        <v>0</v>
      </c>
      <c r="M38" s="62" t="str">
        <f t="shared" si="1"/>
        <v/>
      </c>
      <c r="N38" s="63"/>
      <c r="O38" s="64"/>
      <c r="P38" s="64"/>
      <c r="Q38" s="65"/>
    </row>
    <row r="39" ht="16.5" customHeight="1" spans="1:17">
      <c r="A39" s="232"/>
      <c r="B39" s="259"/>
      <c r="C39" s="56"/>
      <c r="D39" s="259"/>
      <c r="E39" s="63"/>
      <c r="F39" s="349"/>
      <c r="G39" s="364"/>
      <c r="H39" s="349"/>
      <c r="I39" s="62"/>
      <c r="J39" s="62"/>
      <c r="K39" s="62"/>
      <c r="L39" s="62">
        <f t="shared" si="0"/>
        <v>0</v>
      </c>
      <c r="M39" s="62" t="str">
        <f t="shared" si="1"/>
        <v/>
      </c>
      <c r="N39" s="63"/>
      <c r="O39" s="64"/>
      <c r="P39" s="64"/>
      <c r="Q39" s="65"/>
    </row>
    <row r="40" ht="16.5" customHeight="1" spans="1:17">
      <c r="A40" s="232"/>
      <c r="B40" s="259"/>
      <c r="C40" s="56"/>
      <c r="D40" s="259"/>
      <c r="E40" s="63"/>
      <c r="F40" s="349"/>
      <c r="G40" s="364"/>
      <c r="H40" s="349"/>
      <c r="I40" s="62"/>
      <c r="J40" s="62"/>
      <c r="K40" s="62"/>
      <c r="L40" s="62">
        <f t="shared" si="0"/>
        <v>0</v>
      </c>
      <c r="M40" s="62" t="str">
        <f t="shared" si="1"/>
        <v/>
      </c>
      <c r="N40" s="63"/>
      <c r="O40" s="64"/>
      <c r="P40" s="64"/>
      <c r="Q40" s="65"/>
    </row>
    <row r="41" ht="16.5" customHeight="1" spans="1:17">
      <c r="A41" s="232"/>
      <c r="B41" s="259"/>
      <c r="C41" s="56"/>
      <c r="D41" s="259"/>
      <c r="E41" s="63"/>
      <c r="F41" s="349"/>
      <c r="G41" s="364"/>
      <c r="H41" s="349"/>
      <c r="I41" s="62"/>
      <c r="J41" s="62"/>
      <c r="K41" s="62"/>
      <c r="L41" s="62">
        <f t="shared" si="0"/>
        <v>0</v>
      </c>
      <c r="M41" s="62" t="str">
        <f t="shared" si="1"/>
        <v/>
      </c>
      <c r="N41" s="63"/>
      <c r="O41" s="64"/>
      <c r="P41" s="64"/>
      <c r="Q41" s="65"/>
    </row>
    <row r="42" ht="16.5" customHeight="1" spans="1:17">
      <c r="A42" s="232"/>
      <c r="B42" s="259"/>
      <c r="C42" s="56"/>
      <c r="D42" s="259"/>
      <c r="E42" s="63"/>
      <c r="F42" s="349"/>
      <c r="G42" s="364"/>
      <c r="H42" s="349"/>
      <c r="I42" s="62"/>
      <c r="J42" s="62"/>
      <c r="K42" s="62"/>
      <c r="L42" s="62">
        <f t="shared" si="0"/>
        <v>0</v>
      </c>
      <c r="M42" s="62" t="str">
        <f t="shared" si="1"/>
        <v/>
      </c>
      <c r="N42" s="63"/>
      <c r="O42" s="64"/>
      <c r="P42" s="64"/>
      <c r="Q42" s="65"/>
    </row>
    <row r="43" ht="16.5" customHeight="1" spans="1:17">
      <c r="A43" s="232"/>
      <c r="B43" s="259"/>
      <c r="C43" s="56"/>
      <c r="D43" s="259"/>
      <c r="E43" s="63"/>
      <c r="F43" s="349"/>
      <c r="G43" s="364"/>
      <c r="H43" s="349"/>
      <c r="I43" s="62"/>
      <c r="J43" s="62"/>
      <c r="K43" s="62"/>
      <c r="L43" s="62">
        <f t="shared" si="0"/>
        <v>0</v>
      </c>
      <c r="M43" s="62" t="str">
        <f t="shared" si="1"/>
        <v/>
      </c>
      <c r="N43" s="63"/>
      <c r="O43" s="64"/>
      <c r="P43" s="64"/>
      <c r="Q43" s="65"/>
    </row>
    <row r="44" ht="16.5" customHeight="1" spans="1:17">
      <c r="A44" s="232"/>
      <c r="B44" s="259"/>
      <c r="C44" s="56"/>
      <c r="D44" s="259"/>
      <c r="E44" s="63"/>
      <c r="F44" s="349"/>
      <c r="G44" s="364"/>
      <c r="H44" s="349"/>
      <c r="I44" s="62"/>
      <c r="J44" s="62"/>
      <c r="K44" s="62"/>
      <c r="L44" s="62">
        <f t="shared" si="0"/>
        <v>0</v>
      </c>
      <c r="M44" s="62" t="str">
        <f t="shared" si="1"/>
        <v/>
      </c>
      <c r="N44" s="63"/>
      <c r="O44" s="64"/>
      <c r="P44" s="64"/>
      <c r="Q44" s="65"/>
    </row>
    <row r="45" ht="16.5" customHeight="1" spans="1:17">
      <c r="A45" s="232"/>
      <c r="B45" s="259"/>
      <c r="C45" s="56"/>
      <c r="D45" s="259"/>
      <c r="E45" s="63"/>
      <c r="F45" s="349"/>
      <c r="G45" s="364"/>
      <c r="H45" s="349"/>
      <c r="I45" s="62"/>
      <c r="J45" s="62"/>
      <c r="K45" s="62"/>
      <c r="L45" s="62">
        <f t="shared" si="0"/>
        <v>0</v>
      </c>
      <c r="M45" s="62" t="str">
        <f t="shared" si="1"/>
        <v/>
      </c>
      <c r="N45" s="63"/>
      <c r="O45" s="64"/>
      <c r="P45" s="64"/>
      <c r="Q45" s="65"/>
    </row>
    <row r="46" ht="16.5" customHeight="1" spans="1:17">
      <c r="A46" s="232"/>
      <c r="B46" s="259"/>
      <c r="C46" s="56"/>
      <c r="D46" s="259"/>
      <c r="E46" s="63"/>
      <c r="F46" s="349"/>
      <c r="G46" s="364"/>
      <c r="H46" s="349"/>
      <c r="I46" s="62"/>
      <c r="J46" s="62"/>
      <c r="K46" s="62"/>
      <c r="L46" s="62">
        <f t="shared" si="0"/>
        <v>0</v>
      </c>
      <c r="M46" s="62" t="str">
        <f t="shared" si="1"/>
        <v/>
      </c>
      <c r="N46" s="63"/>
      <c r="O46" s="64"/>
      <c r="P46" s="64"/>
      <c r="Q46" s="65"/>
    </row>
    <row r="47" ht="16.5" customHeight="1" spans="1:17">
      <c r="A47" s="232"/>
      <c r="B47" s="259"/>
      <c r="C47" s="56"/>
      <c r="D47" s="259"/>
      <c r="E47" s="63"/>
      <c r="F47" s="349"/>
      <c r="G47" s="364"/>
      <c r="H47" s="349"/>
      <c r="I47" s="62"/>
      <c r="J47" s="62"/>
      <c r="K47" s="62"/>
      <c r="L47" s="62">
        <f t="shared" si="0"/>
        <v>0</v>
      </c>
      <c r="M47" s="62" t="str">
        <f t="shared" si="1"/>
        <v/>
      </c>
      <c r="N47" s="63"/>
      <c r="O47" s="64"/>
      <c r="P47" s="64"/>
      <c r="Q47" s="65"/>
    </row>
    <row r="48" ht="16.5" customHeight="1" spans="1:17">
      <c r="A48" s="232"/>
      <c r="B48" s="259"/>
      <c r="C48" s="56"/>
      <c r="D48" s="259"/>
      <c r="E48" s="63"/>
      <c r="F48" s="349"/>
      <c r="G48" s="364"/>
      <c r="H48" s="349"/>
      <c r="I48" s="62"/>
      <c r="J48" s="62"/>
      <c r="K48" s="62"/>
      <c r="L48" s="62">
        <f t="shared" si="0"/>
        <v>0</v>
      </c>
      <c r="M48" s="62" t="str">
        <f t="shared" si="1"/>
        <v/>
      </c>
      <c r="N48" s="63"/>
      <c r="O48" s="64"/>
      <c r="P48" s="64"/>
      <c r="Q48" s="65"/>
    </row>
    <row r="49" ht="16.5" customHeight="1" spans="1:17">
      <c r="A49" s="232"/>
      <c r="B49" s="259"/>
      <c r="C49" s="56"/>
      <c r="D49" s="259"/>
      <c r="E49" s="63"/>
      <c r="F49" s="349"/>
      <c r="G49" s="364"/>
      <c r="H49" s="349"/>
      <c r="I49" s="62"/>
      <c r="J49" s="62"/>
      <c r="K49" s="62"/>
      <c r="L49" s="62">
        <f t="shared" si="0"/>
        <v>0</v>
      </c>
      <c r="M49" s="62" t="str">
        <f t="shared" si="1"/>
        <v/>
      </c>
      <c r="N49" s="63"/>
      <c r="O49" s="64"/>
      <c r="P49" s="64"/>
      <c r="Q49" s="65"/>
    </row>
    <row r="50" ht="16.5" customHeight="1" spans="1:17">
      <c r="A50" s="232"/>
      <c r="B50" s="259"/>
      <c r="C50" s="56"/>
      <c r="D50" s="259"/>
      <c r="E50" s="63"/>
      <c r="F50" s="349"/>
      <c r="G50" s="364"/>
      <c r="H50" s="349"/>
      <c r="I50" s="62"/>
      <c r="J50" s="62"/>
      <c r="K50" s="62"/>
      <c r="L50" s="62">
        <f t="shared" si="0"/>
        <v>0</v>
      </c>
      <c r="M50" s="62" t="str">
        <f t="shared" si="1"/>
        <v/>
      </c>
      <c r="N50" s="63"/>
      <c r="O50" s="64"/>
      <c r="P50" s="64"/>
      <c r="Q50" s="65"/>
    </row>
    <row r="51" ht="16.5" customHeight="1" spans="1:17">
      <c r="A51" s="232"/>
      <c r="B51" s="259"/>
      <c r="C51" s="56"/>
      <c r="D51" s="259"/>
      <c r="E51" s="63"/>
      <c r="F51" s="349"/>
      <c r="G51" s="364"/>
      <c r="H51" s="349"/>
      <c r="I51" s="62"/>
      <c r="J51" s="62"/>
      <c r="K51" s="62"/>
      <c r="L51" s="62">
        <f t="shared" si="0"/>
        <v>0</v>
      </c>
      <c r="M51" s="62" t="str">
        <f t="shared" si="1"/>
        <v/>
      </c>
      <c r="N51" s="63"/>
      <c r="O51" s="64"/>
      <c r="P51" s="64"/>
      <c r="Q51" s="65"/>
    </row>
    <row r="52" ht="16.5" customHeight="1" spans="1:17">
      <c r="A52" s="232"/>
      <c r="B52" s="259"/>
      <c r="C52" s="56"/>
      <c r="D52" s="259"/>
      <c r="E52" s="63"/>
      <c r="F52" s="349"/>
      <c r="G52" s="364"/>
      <c r="H52" s="349"/>
      <c r="I52" s="62"/>
      <c r="J52" s="62"/>
      <c r="K52" s="62"/>
      <c r="L52" s="62">
        <f t="shared" si="0"/>
        <v>0</v>
      </c>
      <c r="M52" s="62" t="str">
        <f t="shared" si="1"/>
        <v/>
      </c>
      <c r="N52" s="63"/>
      <c r="O52" s="64"/>
      <c r="P52" s="64"/>
      <c r="Q52" s="65"/>
    </row>
    <row r="53" ht="16.5" customHeight="1" spans="1:17">
      <c r="A53" s="232"/>
      <c r="B53" s="259"/>
      <c r="C53" s="56"/>
      <c r="D53" s="259"/>
      <c r="E53" s="63"/>
      <c r="F53" s="349"/>
      <c r="G53" s="364"/>
      <c r="H53" s="349"/>
      <c r="I53" s="62"/>
      <c r="J53" s="62"/>
      <c r="K53" s="62"/>
      <c r="L53" s="62">
        <f t="shared" si="0"/>
        <v>0</v>
      </c>
      <c r="M53" s="62" t="str">
        <f t="shared" si="1"/>
        <v/>
      </c>
      <c r="N53" s="63"/>
      <c r="O53" s="64"/>
      <c r="P53" s="64"/>
      <c r="Q53" s="65"/>
    </row>
    <row r="54" ht="16.5" customHeight="1" spans="1:17">
      <c r="A54" s="232"/>
      <c r="B54" s="259"/>
      <c r="C54" s="56"/>
      <c r="D54" s="259"/>
      <c r="E54" s="63"/>
      <c r="F54" s="349"/>
      <c r="G54" s="364"/>
      <c r="H54" s="349"/>
      <c r="I54" s="62"/>
      <c r="J54" s="62"/>
      <c r="K54" s="62"/>
      <c r="L54" s="62">
        <f t="shared" si="0"/>
        <v>0</v>
      </c>
      <c r="M54" s="62" t="str">
        <f t="shared" si="1"/>
        <v/>
      </c>
      <c r="N54" s="63"/>
      <c r="O54" s="64"/>
      <c r="P54" s="64"/>
      <c r="Q54" s="65"/>
    </row>
    <row r="55" ht="16.5" customHeight="1" spans="1:17">
      <c r="A55" s="232"/>
      <c r="B55" s="259"/>
      <c r="C55" s="56"/>
      <c r="D55" s="259"/>
      <c r="E55" s="63"/>
      <c r="F55" s="349"/>
      <c r="G55" s="364"/>
      <c r="H55" s="349"/>
      <c r="I55" s="62"/>
      <c r="J55" s="62"/>
      <c r="K55" s="62"/>
      <c r="L55" s="62">
        <f t="shared" si="0"/>
        <v>0</v>
      </c>
      <c r="M55" s="62" t="str">
        <f t="shared" si="1"/>
        <v/>
      </c>
      <c r="N55" s="63"/>
      <c r="O55" s="64"/>
      <c r="P55" s="64"/>
      <c r="Q55" s="65"/>
    </row>
    <row r="56" ht="16.5" customHeight="1" spans="1:17">
      <c r="A56" s="232"/>
      <c r="B56" s="259"/>
      <c r="C56" s="56"/>
      <c r="D56" s="259"/>
      <c r="E56" s="63"/>
      <c r="F56" s="349"/>
      <c r="G56" s="364"/>
      <c r="H56" s="349"/>
      <c r="I56" s="62"/>
      <c r="J56" s="62"/>
      <c r="K56" s="62"/>
      <c r="L56" s="62">
        <f t="shared" si="0"/>
        <v>0</v>
      </c>
      <c r="M56" s="62" t="str">
        <f t="shared" si="1"/>
        <v/>
      </c>
      <c r="N56" s="63"/>
      <c r="O56" s="64"/>
      <c r="P56" s="64"/>
      <c r="Q56" s="65"/>
    </row>
    <row r="57" ht="16.5" customHeight="1" spans="1:17">
      <c r="A57" s="232"/>
      <c r="B57" s="259"/>
      <c r="C57" s="56"/>
      <c r="D57" s="259"/>
      <c r="E57" s="63"/>
      <c r="F57" s="349"/>
      <c r="G57" s="364"/>
      <c r="H57" s="349"/>
      <c r="I57" s="62"/>
      <c r="J57" s="62"/>
      <c r="K57" s="62"/>
      <c r="L57" s="62">
        <f t="shared" si="0"/>
        <v>0</v>
      </c>
      <c r="M57" s="62" t="str">
        <f t="shared" si="1"/>
        <v/>
      </c>
      <c r="N57" s="63"/>
      <c r="O57" s="64"/>
      <c r="P57" s="64"/>
      <c r="Q57" s="65"/>
    </row>
    <row r="58" ht="16.5" customHeight="1" spans="1:17">
      <c r="A58" s="232"/>
      <c r="B58" s="259"/>
      <c r="C58" s="56"/>
      <c r="D58" s="259"/>
      <c r="E58" s="63"/>
      <c r="F58" s="349"/>
      <c r="G58" s="364"/>
      <c r="H58" s="349"/>
      <c r="I58" s="62"/>
      <c r="J58" s="62"/>
      <c r="K58" s="62"/>
      <c r="L58" s="62">
        <f t="shared" si="0"/>
        <v>0</v>
      </c>
      <c r="M58" s="62" t="str">
        <f t="shared" si="1"/>
        <v/>
      </c>
      <c r="N58" s="63"/>
      <c r="O58" s="64"/>
      <c r="P58" s="64"/>
      <c r="Q58" s="65"/>
    </row>
    <row r="59" ht="16.5" customHeight="1" spans="1:17">
      <c r="A59" s="232"/>
      <c r="B59" s="259"/>
      <c r="C59" s="56"/>
      <c r="D59" s="259"/>
      <c r="E59" s="63"/>
      <c r="F59" s="349"/>
      <c r="G59" s="364"/>
      <c r="H59" s="349"/>
      <c r="I59" s="62"/>
      <c r="J59" s="62"/>
      <c r="K59" s="62"/>
      <c r="L59" s="62">
        <f t="shared" si="0"/>
        <v>0</v>
      </c>
      <c r="M59" s="62" t="str">
        <f t="shared" si="1"/>
        <v/>
      </c>
      <c r="N59" s="63"/>
      <c r="O59" s="64"/>
      <c r="P59" s="64"/>
      <c r="Q59" s="65"/>
    </row>
    <row r="60" ht="16.5" customHeight="1" spans="1:17">
      <c r="A60" s="232"/>
      <c r="B60" s="259"/>
      <c r="C60" s="56"/>
      <c r="D60" s="259"/>
      <c r="E60" s="63"/>
      <c r="F60" s="349"/>
      <c r="G60" s="364"/>
      <c r="H60" s="349"/>
      <c r="I60" s="62"/>
      <c r="J60" s="62"/>
      <c r="K60" s="62"/>
      <c r="L60" s="62">
        <f t="shared" si="0"/>
        <v>0</v>
      </c>
      <c r="M60" s="62" t="str">
        <f t="shared" si="1"/>
        <v/>
      </c>
      <c r="N60" s="63"/>
      <c r="O60" s="64"/>
      <c r="P60" s="64"/>
      <c r="Q60" s="65"/>
    </row>
    <row r="61" ht="16.5" customHeight="1" spans="1:17">
      <c r="A61" s="232"/>
      <c r="B61" s="259"/>
      <c r="C61" s="56"/>
      <c r="D61" s="259"/>
      <c r="E61" s="63"/>
      <c r="F61" s="349"/>
      <c r="G61" s="364"/>
      <c r="H61" s="349"/>
      <c r="I61" s="62"/>
      <c r="J61" s="62"/>
      <c r="K61" s="62"/>
      <c r="L61" s="62">
        <f t="shared" si="0"/>
        <v>0</v>
      </c>
      <c r="M61" s="62" t="str">
        <f t="shared" si="1"/>
        <v/>
      </c>
      <c r="N61" s="63"/>
      <c r="O61" s="64"/>
      <c r="P61" s="64"/>
      <c r="Q61" s="65"/>
    </row>
    <row r="62" ht="16.5" customHeight="1" spans="1:17">
      <c r="A62" s="232"/>
      <c r="B62" s="259"/>
      <c r="C62" s="56"/>
      <c r="D62" s="259"/>
      <c r="E62" s="63"/>
      <c r="F62" s="349"/>
      <c r="G62" s="364"/>
      <c r="H62" s="349"/>
      <c r="I62" s="62"/>
      <c r="J62" s="62"/>
      <c r="K62" s="62"/>
      <c r="L62" s="62">
        <f t="shared" si="0"/>
        <v>0</v>
      </c>
      <c r="M62" s="62" t="str">
        <f t="shared" si="1"/>
        <v/>
      </c>
      <c r="N62" s="63"/>
      <c r="O62" s="64"/>
      <c r="P62" s="64"/>
      <c r="Q62" s="65"/>
    </row>
    <row r="63" ht="16.5" customHeight="1" spans="1:17">
      <c r="A63" s="232"/>
      <c r="B63" s="259"/>
      <c r="C63" s="56"/>
      <c r="D63" s="259"/>
      <c r="E63" s="63"/>
      <c r="F63" s="349"/>
      <c r="G63" s="364"/>
      <c r="H63" s="349"/>
      <c r="I63" s="62"/>
      <c r="J63" s="62"/>
      <c r="K63" s="62"/>
      <c r="L63" s="62">
        <f t="shared" si="0"/>
        <v>0</v>
      </c>
      <c r="M63" s="62" t="str">
        <f t="shared" si="1"/>
        <v/>
      </c>
      <c r="N63" s="63"/>
      <c r="O63" s="64"/>
      <c r="P63" s="64"/>
      <c r="Q63" s="65"/>
    </row>
    <row r="64" ht="16.5" customHeight="1" spans="1:17">
      <c r="A64" s="232"/>
      <c r="B64" s="259"/>
      <c r="C64" s="56"/>
      <c r="D64" s="259"/>
      <c r="E64" s="63"/>
      <c r="F64" s="349"/>
      <c r="G64" s="364"/>
      <c r="H64" s="349"/>
      <c r="I64" s="62"/>
      <c r="J64" s="62"/>
      <c r="K64" s="62"/>
      <c r="L64" s="62">
        <f t="shared" si="0"/>
        <v>0</v>
      </c>
      <c r="M64" s="62" t="str">
        <f t="shared" si="1"/>
        <v/>
      </c>
      <c r="N64" s="63"/>
      <c r="O64" s="64"/>
      <c r="P64" s="64"/>
      <c r="Q64" s="65"/>
    </row>
    <row r="65" ht="16.5" customHeight="1" spans="1:17">
      <c r="A65" s="232"/>
      <c r="B65" s="259"/>
      <c r="C65" s="56"/>
      <c r="D65" s="259"/>
      <c r="E65" s="63"/>
      <c r="F65" s="349"/>
      <c r="G65" s="364"/>
      <c r="H65" s="349"/>
      <c r="I65" s="62"/>
      <c r="J65" s="62"/>
      <c r="K65" s="62"/>
      <c r="L65" s="62">
        <f t="shared" si="0"/>
        <v>0</v>
      </c>
      <c r="M65" s="62" t="str">
        <f t="shared" si="1"/>
        <v/>
      </c>
      <c r="N65" s="63"/>
      <c r="O65" s="64"/>
      <c r="P65" s="64"/>
      <c r="Q65" s="65"/>
    </row>
    <row r="66" ht="16.5" customHeight="1" spans="1:17">
      <c r="A66" s="232"/>
      <c r="B66" s="259"/>
      <c r="C66" s="56"/>
      <c r="D66" s="259"/>
      <c r="E66" s="63"/>
      <c r="F66" s="349"/>
      <c r="G66" s="364"/>
      <c r="H66" s="349"/>
      <c r="I66" s="62"/>
      <c r="J66" s="62"/>
      <c r="K66" s="62"/>
      <c r="L66" s="62">
        <f t="shared" si="0"/>
        <v>0</v>
      </c>
      <c r="M66" s="62" t="str">
        <f t="shared" si="1"/>
        <v/>
      </c>
      <c r="N66" s="63"/>
      <c r="O66" s="64"/>
      <c r="P66" s="64"/>
      <c r="Q66" s="65"/>
    </row>
    <row r="67" ht="16.5" customHeight="1" spans="1:17">
      <c r="A67" s="232"/>
      <c r="B67" s="259"/>
      <c r="C67" s="56"/>
      <c r="D67" s="259"/>
      <c r="E67" s="63"/>
      <c r="F67" s="349"/>
      <c r="G67" s="364"/>
      <c r="H67" s="349"/>
      <c r="I67" s="62"/>
      <c r="J67" s="62"/>
      <c r="K67" s="62"/>
      <c r="L67" s="62">
        <f t="shared" si="0"/>
        <v>0</v>
      </c>
      <c r="M67" s="62" t="str">
        <f t="shared" si="1"/>
        <v/>
      </c>
      <c r="N67" s="63"/>
      <c r="O67" s="64"/>
      <c r="P67" s="64"/>
      <c r="Q67" s="65"/>
    </row>
    <row r="68" ht="16.5" customHeight="1" spans="1:17">
      <c r="A68" s="232"/>
      <c r="B68" s="259"/>
      <c r="C68" s="56"/>
      <c r="D68" s="259"/>
      <c r="E68" s="63"/>
      <c r="F68" s="349"/>
      <c r="G68" s="364"/>
      <c r="H68" s="349"/>
      <c r="I68" s="62"/>
      <c r="J68" s="62"/>
      <c r="K68" s="62"/>
      <c r="L68" s="62">
        <f t="shared" si="0"/>
        <v>0</v>
      </c>
      <c r="M68" s="62" t="str">
        <f t="shared" si="1"/>
        <v/>
      </c>
      <c r="N68" s="63"/>
      <c r="O68" s="64"/>
      <c r="P68" s="64"/>
      <c r="Q68" s="65"/>
    </row>
    <row r="69" ht="16.5" customHeight="1" spans="1:17">
      <c r="A69" s="232"/>
      <c r="B69" s="259"/>
      <c r="C69" s="56"/>
      <c r="D69" s="259"/>
      <c r="E69" s="63"/>
      <c r="F69" s="349"/>
      <c r="G69" s="364"/>
      <c r="H69" s="349"/>
      <c r="I69" s="62"/>
      <c r="J69" s="62"/>
      <c r="K69" s="62"/>
      <c r="L69" s="62">
        <f t="shared" si="0"/>
        <v>0</v>
      </c>
      <c r="M69" s="62" t="str">
        <f t="shared" si="1"/>
        <v/>
      </c>
      <c r="N69" s="63"/>
      <c r="O69" s="64"/>
      <c r="P69" s="64"/>
      <c r="Q69" s="65"/>
    </row>
    <row r="70" ht="16.5" customHeight="1" spans="1:17">
      <c r="A70" s="232"/>
      <c r="B70" s="259"/>
      <c r="C70" s="56"/>
      <c r="D70" s="259"/>
      <c r="E70" s="63"/>
      <c r="F70" s="349"/>
      <c r="G70" s="364"/>
      <c r="H70" s="349"/>
      <c r="I70" s="62"/>
      <c r="J70" s="62"/>
      <c r="K70" s="62"/>
      <c r="L70" s="62">
        <f t="shared" si="0"/>
        <v>0</v>
      </c>
      <c r="M70" s="62" t="str">
        <f t="shared" si="1"/>
        <v/>
      </c>
      <c r="N70" s="63"/>
      <c r="O70" s="64"/>
      <c r="P70" s="64"/>
      <c r="Q70" s="65"/>
    </row>
    <row r="71" ht="16.5" customHeight="1" spans="1:17">
      <c r="A71" s="232"/>
      <c r="B71" s="259"/>
      <c r="C71" s="56"/>
      <c r="D71" s="259"/>
      <c r="E71" s="63"/>
      <c r="F71" s="349"/>
      <c r="G71" s="364"/>
      <c r="H71" s="349"/>
      <c r="I71" s="62"/>
      <c r="J71" s="62"/>
      <c r="K71" s="62"/>
      <c r="L71" s="62">
        <f t="shared" ref="L71:L134" si="2">K71-H71</f>
        <v>0</v>
      </c>
      <c r="M71" s="62" t="str">
        <f t="shared" ref="M71:M134" si="3">IF(H71=0,"",L71/H71*100)</f>
        <v/>
      </c>
      <c r="N71" s="63"/>
      <c r="O71" s="64"/>
      <c r="P71" s="64"/>
      <c r="Q71" s="65"/>
    </row>
    <row r="72" ht="16.5" customHeight="1" spans="1:17">
      <c r="A72" s="232"/>
      <c r="B72" s="259"/>
      <c r="C72" s="56"/>
      <c r="D72" s="259"/>
      <c r="E72" s="63"/>
      <c r="F72" s="349"/>
      <c r="G72" s="364"/>
      <c r="H72" s="349"/>
      <c r="I72" s="62"/>
      <c r="J72" s="62"/>
      <c r="K72" s="62"/>
      <c r="L72" s="62">
        <f t="shared" si="2"/>
        <v>0</v>
      </c>
      <c r="M72" s="62" t="str">
        <f t="shared" si="3"/>
        <v/>
      </c>
      <c r="N72" s="63"/>
      <c r="O72" s="64"/>
      <c r="P72" s="64"/>
      <c r="Q72" s="65"/>
    </row>
    <row r="73" ht="16.5" customHeight="1" spans="1:17">
      <c r="A73" s="232"/>
      <c r="B73" s="259"/>
      <c r="C73" s="56"/>
      <c r="D73" s="259"/>
      <c r="E73" s="63"/>
      <c r="F73" s="349"/>
      <c r="G73" s="364"/>
      <c r="H73" s="349"/>
      <c r="I73" s="62"/>
      <c r="J73" s="62"/>
      <c r="K73" s="62"/>
      <c r="L73" s="62">
        <f t="shared" si="2"/>
        <v>0</v>
      </c>
      <c r="M73" s="62" t="str">
        <f t="shared" si="3"/>
        <v/>
      </c>
      <c r="N73" s="63"/>
      <c r="O73" s="64"/>
      <c r="P73" s="64"/>
      <c r="Q73" s="65"/>
    </row>
    <row r="74" ht="16.5" customHeight="1" spans="1:17">
      <c r="A74" s="232"/>
      <c r="B74" s="259"/>
      <c r="C74" s="56"/>
      <c r="D74" s="259"/>
      <c r="E74" s="63"/>
      <c r="F74" s="349"/>
      <c r="G74" s="364"/>
      <c r="H74" s="349"/>
      <c r="I74" s="62"/>
      <c r="J74" s="62"/>
      <c r="K74" s="62"/>
      <c r="L74" s="62">
        <f t="shared" si="2"/>
        <v>0</v>
      </c>
      <c r="M74" s="62" t="str">
        <f t="shared" si="3"/>
        <v/>
      </c>
      <c r="N74" s="63"/>
      <c r="O74" s="64"/>
      <c r="P74" s="64"/>
      <c r="Q74" s="65"/>
    </row>
    <row r="75" ht="16.5" customHeight="1" spans="1:17">
      <c r="A75" s="232"/>
      <c r="B75" s="259"/>
      <c r="C75" s="56"/>
      <c r="D75" s="259"/>
      <c r="E75" s="63"/>
      <c r="F75" s="349"/>
      <c r="G75" s="364"/>
      <c r="H75" s="349"/>
      <c r="I75" s="62"/>
      <c r="J75" s="62"/>
      <c r="K75" s="62"/>
      <c r="L75" s="62">
        <f t="shared" si="2"/>
        <v>0</v>
      </c>
      <c r="M75" s="62" t="str">
        <f t="shared" si="3"/>
        <v/>
      </c>
      <c r="N75" s="63"/>
      <c r="O75" s="64"/>
      <c r="P75" s="64"/>
      <c r="Q75" s="65"/>
    </row>
    <row r="76" ht="16.5" customHeight="1" spans="1:17">
      <c r="A76" s="232"/>
      <c r="B76" s="259"/>
      <c r="C76" s="56"/>
      <c r="D76" s="259"/>
      <c r="E76" s="63"/>
      <c r="F76" s="349"/>
      <c r="G76" s="364"/>
      <c r="H76" s="349"/>
      <c r="I76" s="62"/>
      <c r="J76" s="62"/>
      <c r="K76" s="62"/>
      <c r="L76" s="62">
        <f t="shared" si="2"/>
        <v>0</v>
      </c>
      <c r="M76" s="62" t="str">
        <f t="shared" si="3"/>
        <v/>
      </c>
      <c r="N76" s="63"/>
      <c r="O76" s="64"/>
      <c r="P76" s="64"/>
      <c r="Q76" s="65"/>
    </row>
    <row r="77" ht="16.5" customHeight="1" spans="1:17">
      <c r="A77" s="232"/>
      <c r="B77" s="259"/>
      <c r="C77" s="56"/>
      <c r="D77" s="259"/>
      <c r="E77" s="63"/>
      <c r="F77" s="349"/>
      <c r="G77" s="364"/>
      <c r="H77" s="349"/>
      <c r="I77" s="62"/>
      <c r="J77" s="62"/>
      <c r="K77" s="62"/>
      <c r="L77" s="62">
        <f t="shared" si="2"/>
        <v>0</v>
      </c>
      <c r="M77" s="62" t="str">
        <f t="shared" si="3"/>
        <v/>
      </c>
      <c r="N77" s="63"/>
      <c r="O77" s="64"/>
      <c r="P77" s="64"/>
      <c r="Q77" s="65"/>
    </row>
    <row r="78" ht="16.5" customHeight="1" spans="1:17">
      <c r="A78" s="232"/>
      <c r="B78" s="259"/>
      <c r="C78" s="56"/>
      <c r="D78" s="259"/>
      <c r="E78" s="63"/>
      <c r="F78" s="349"/>
      <c r="G78" s="364"/>
      <c r="H78" s="349"/>
      <c r="I78" s="62"/>
      <c r="J78" s="62"/>
      <c r="K78" s="62"/>
      <c r="L78" s="62">
        <f t="shared" si="2"/>
        <v>0</v>
      </c>
      <c r="M78" s="62" t="str">
        <f t="shared" si="3"/>
        <v/>
      </c>
      <c r="N78" s="63"/>
      <c r="O78" s="64"/>
      <c r="P78" s="64"/>
      <c r="Q78" s="65"/>
    </row>
    <row r="79" ht="16.5" customHeight="1" spans="1:17">
      <c r="A79" s="232"/>
      <c r="B79" s="259"/>
      <c r="C79" s="56"/>
      <c r="D79" s="259"/>
      <c r="E79" s="63"/>
      <c r="F79" s="349"/>
      <c r="G79" s="364"/>
      <c r="H79" s="349"/>
      <c r="I79" s="62"/>
      <c r="J79" s="62"/>
      <c r="K79" s="62"/>
      <c r="L79" s="62">
        <f t="shared" si="2"/>
        <v>0</v>
      </c>
      <c r="M79" s="62" t="str">
        <f t="shared" si="3"/>
        <v/>
      </c>
      <c r="N79" s="63"/>
      <c r="O79" s="64"/>
      <c r="P79" s="64"/>
      <c r="Q79" s="65"/>
    </row>
    <row r="80" ht="16.5" customHeight="1" spans="1:17">
      <c r="A80" s="232"/>
      <c r="B80" s="259"/>
      <c r="C80" s="56"/>
      <c r="D80" s="259"/>
      <c r="E80" s="63"/>
      <c r="F80" s="349"/>
      <c r="G80" s="364"/>
      <c r="H80" s="349"/>
      <c r="I80" s="62"/>
      <c r="J80" s="62"/>
      <c r="K80" s="62"/>
      <c r="L80" s="62">
        <f t="shared" si="2"/>
        <v>0</v>
      </c>
      <c r="M80" s="62" t="str">
        <f t="shared" si="3"/>
        <v/>
      </c>
      <c r="N80" s="63"/>
      <c r="O80" s="64"/>
      <c r="P80" s="64"/>
      <c r="Q80" s="65"/>
    </row>
    <row r="81" ht="16.5" customHeight="1" spans="1:17">
      <c r="A81" s="232"/>
      <c r="B81" s="259"/>
      <c r="C81" s="56"/>
      <c r="D81" s="259"/>
      <c r="E81" s="63"/>
      <c r="F81" s="349"/>
      <c r="G81" s="364"/>
      <c r="H81" s="349"/>
      <c r="I81" s="62"/>
      <c r="J81" s="62"/>
      <c r="K81" s="62"/>
      <c r="L81" s="62">
        <f t="shared" si="2"/>
        <v>0</v>
      </c>
      <c r="M81" s="62" t="str">
        <f t="shared" si="3"/>
        <v/>
      </c>
      <c r="N81" s="63"/>
      <c r="O81" s="64"/>
      <c r="P81" s="64"/>
      <c r="Q81" s="65"/>
    </row>
    <row r="82" ht="16.5" customHeight="1" spans="1:17">
      <c r="A82" s="232"/>
      <c r="B82" s="259"/>
      <c r="C82" s="56"/>
      <c r="D82" s="259"/>
      <c r="E82" s="63"/>
      <c r="F82" s="349"/>
      <c r="G82" s="364"/>
      <c r="H82" s="349"/>
      <c r="I82" s="62"/>
      <c r="J82" s="62"/>
      <c r="K82" s="62"/>
      <c r="L82" s="62">
        <f t="shared" si="2"/>
        <v>0</v>
      </c>
      <c r="M82" s="62" t="str">
        <f t="shared" si="3"/>
        <v/>
      </c>
      <c r="N82" s="63"/>
      <c r="O82" s="64"/>
      <c r="P82" s="64"/>
      <c r="Q82" s="65"/>
    </row>
    <row r="83" ht="16.5" customHeight="1" spans="1:17">
      <c r="A83" s="232"/>
      <c r="B83" s="259"/>
      <c r="C83" s="56"/>
      <c r="D83" s="259"/>
      <c r="E83" s="63"/>
      <c r="F83" s="349"/>
      <c r="G83" s="364"/>
      <c r="H83" s="349"/>
      <c r="I83" s="62"/>
      <c r="J83" s="62"/>
      <c r="K83" s="62"/>
      <c r="L83" s="62">
        <f t="shared" si="2"/>
        <v>0</v>
      </c>
      <c r="M83" s="62" t="str">
        <f t="shared" si="3"/>
        <v/>
      </c>
      <c r="N83" s="63"/>
      <c r="O83" s="64"/>
      <c r="P83" s="64"/>
      <c r="Q83" s="65"/>
    </row>
    <row r="84" ht="16.5" customHeight="1" spans="1:17">
      <c r="A84" s="232"/>
      <c r="B84" s="259"/>
      <c r="C84" s="56"/>
      <c r="D84" s="259"/>
      <c r="E84" s="63"/>
      <c r="F84" s="349"/>
      <c r="G84" s="364"/>
      <c r="H84" s="349"/>
      <c r="I84" s="62"/>
      <c r="J84" s="62"/>
      <c r="K84" s="62"/>
      <c r="L84" s="62">
        <f t="shared" si="2"/>
        <v>0</v>
      </c>
      <c r="M84" s="62" t="str">
        <f t="shared" si="3"/>
        <v/>
      </c>
      <c r="N84" s="63"/>
      <c r="O84" s="64"/>
      <c r="P84" s="64"/>
      <c r="Q84" s="65"/>
    </row>
    <row r="85" ht="16.5" customHeight="1" spans="1:17">
      <c r="A85" s="232"/>
      <c r="B85" s="259"/>
      <c r="C85" s="56"/>
      <c r="D85" s="259"/>
      <c r="E85" s="63"/>
      <c r="F85" s="349"/>
      <c r="G85" s="364"/>
      <c r="H85" s="349"/>
      <c r="I85" s="62"/>
      <c r="J85" s="62"/>
      <c r="K85" s="62"/>
      <c r="L85" s="62">
        <f t="shared" si="2"/>
        <v>0</v>
      </c>
      <c r="M85" s="62" t="str">
        <f t="shared" si="3"/>
        <v/>
      </c>
      <c r="N85" s="63"/>
      <c r="O85" s="64"/>
      <c r="P85" s="64"/>
      <c r="Q85" s="65"/>
    </row>
    <row r="86" ht="16.5" customHeight="1" spans="1:17">
      <c r="A86" s="232"/>
      <c r="B86" s="259"/>
      <c r="C86" s="56"/>
      <c r="D86" s="259"/>
      <c r="E86" s="63"/>
      <c r="F86" s="349"/>
      <c r="G86" s="364"/>
      <c r="H86" s="349"/>
      <c r="I86" s="62"/>
      <c r="J86" s="62"/>
      <c r="K86" s="62"/>
      <c r="L86" s="62">
        <f t="shared" si="2"/>
        <v>0</v>
      </c>
      <c r="M86" s="62" t="str">
        <f t="shared" si="3"/>
        <v/>
      </c>
      <c r="N86" s="63"/>
      <c r="O86" s="64"/>
      <c r="P86" s="64"/>
      <c r="Q86" s="65"/>
    </row>
    <row r="87" ht="16.5" customHeight="1" spans="1:17">
      <c r="A87" s="232"/>
      <c r="B87" s="259"/>
      <c r="C87" s="56"/>
      <c r="D87" s="259"/>
      <c r="E87" s="63"/>
      <c r="F87" s="349"/>
      <c r="G87" s="364"/>
      <c r="H87" s="349"/>
      <c r="I87" s="62"/>
      <c r="J87" s="62"/>
      <c r="K87" s="62"/>
      <c r="L87" s="62">
        <f t="shared" si="2"/>
        <v>0</v>
      </c>
      <c r="M87" s="62" t="str">
        <f t="shared" si="3"/>
        <v/>
      </c>
      <c r="N87" s="63"/>
      <c r="O87" s="64"/>
      <c r="P87" s="64"/>
      <c r="Q87" s="65"/>
    </row>
    <row r="88" ht="16.5" customHeight="1" spans="1:17">
      <c r="A88" s="232"/>
      <c r="B88" s="259"/>
      <c r="C88" s="56"/>
      <c r="D88" s="259"/>
      <c r="E88" s="63"/>
      <c r="F88" s="349"/>
      <c r="G88" s="364"/>
      <c r="H88" s="349"/>
      <c r="I88" s="62"/>
      <c r="J88" s="62"/>
      <c r="K88" s="62"/>
      <c r="L88" s="62">
        <f t="shared" si="2"/>
        <v>0</v>
      </c>
      <c r="M88" s="62" t="str">
        <f t="shared" si="3"/>
        <v/>
      </c>
      <c r="N88" s="63"/>
      <c r="O88" s="64"/>
      <c r="P88" s="64"/>
      <c r="Q88" s="65"/>
    </row>
    <row r="89" ht="16.5" customHeight="1" spans="1:17">
      <c r="A89" s="232"/>
      <c r="B89" s="259"/>
      <c r="C89" s="56"/>
      <c r="D89" s="259"/>
      <c r="E89" s="63"/>
      <c r="F89" s="349"/>
      <c r="G89" s="364"/>
      <c r="H89" s="349"/>
      <c r="I89" s="62"/>
      <c r="J89" s="62"/>
      <c r="K89" s="62"/>
      <c r="L89" s="62">
        <f t="shared" si="2"/>
        <v>0</v>
      </c>
      <c r="M89" s="62" t="str">
        <f t="shared" si="3"/>
        <v/>
      </c>
      <c r="N89" s="63"/>
      <c r="O89" s="64"/>
      <c r="P89" s="64"/>
      <c r="Q89" s="65"/>
    </row>
    <row r="90" ht="16.5" customHeight="1" spans="1:17">
      <c r="A90" s="232"/>
      <c r="B90" s="259"/>
      <c r="C90" s="56"/>
      <c r="D90" s="259"/>
      <c r="E90" s="63"/>
      <c r="F90" s="349"/>
      <c r="G90" s="364"/>
      <c r="H90" s="349"/>
      <c r="I90" s="62"/>
      <c r="J90" s="62"/>
      <c r="K90" s="62"/>
      <c r="L90" s="62">
        <f t="shared" si="2"/>
        <v>0</v>
      </c>
      <c r="M90" s="62" t="str">
        <f t="shared" si="3"/>
        <v/>
      </c>
      <c r="N90" s="63"/>
      <c r="O90" s="64"/>
      <c r="P90" s="64"/>
      <c r="Q90" s="65"/>
    </row>
    <row r="91" ht="16.5" customHeight="1" spans="1:17">
      <c r="A91" s="232"/>
      <c r="B91" s="259"/>
      <c r="C91" s="56"/>
      <c r="D91" s="259"/>
      <c r="E91" s="63"/>
      <c r="F91" s="349"/>
      <c r="G91" s="364"/>
      <c r="H91" s="349"/>
      <c r="I91" s="62"/>
      <c r="J91" s="62"/>
      <c r="K91" s="62"/>
      <c r="L91" s="62">
        <f t="shared" si="2"/>
        <v>0</v>
      </c>
      <c r="M91" s="62" t="str">
        <f t="shared" si="3"/>
        <v/>
      </c>
      <c r="N91" s="63"/>
      <c r="O91" s="64"/>
      <c r="P91" s="64"/>
      <c r="Q91" s="65"/>
    </row>
    <row r="92" ht="16.5" customHeight="1" spans="1:17">
      <c r="A92" s="232"/>
      <c r="B92" s="259"/>
      <c r="C92" s="56"/>
      <c r="D92" s="259"/>
      <c r="E92" s="63"/>
      <c r="F92" s="349"/>
      <c r="G92" s="364"/>
      <c r="H92" s="349"/>
      <c r="I92" s="62"/>
      <c r="J92" s="62"/>
      <c r="K92" s="62"/>
      <c r="L92" s="62">
        <f t="shared" si="2"/>
        <v>0</v>
      </c>
      <c r="M92" s="62" t="str">
        <f t="shared" si="3"/>
        <v/>
      </c>
      <c r="N92" s="63"/>
      <c r="O92" s="64"/>
      <c r="P92" s="64"/>
      <c r="Q92" s="65"/>
    </row>
    <row r="93" ht="16.5" customHeight="1" spans="1:17">
      <c r="A93" s="232"/>
      <c r="B93" s="259"/>
      <c r="C93" s="56"/>
      <c r="D93" s="259"/>
      <c r="E93" s="63"/>
      <c r="F93" s="349"/>
      <c r="G93" s="364"/>
      <c r="H93" s="349"/>
      <c r="I93" s="62"/>
      <c r="J93" s="62"/>
      <c r="K93" s="62"/>
      <c r="L93" s="62">
        <f t="shared" si="2"/>
        <v>0</v>
      </c>
      <c r="M93" s="62" t="str">
        <f t="shared" si="3"/>
        <v/>
      </c>
      <c r="N93" s="63"/>
      <c r="O93" s="64"/>
      <c r="P93" s="64"/>
      <c r="Q93" s="65"/>
    </row>
    <row r="94" ht="16.5" customHeight="1" spans="1:17">
      <c r="A94" s="232"/>
      <c r="B94" s="259"/>
      <c r="C94" s="56"/>
      <c r="D94" s="259"/>
      <c r="E94" s="63"/>
      <c r="F94" s="349"/>
      <c r="G94" s="364"/>
      <c r="H94" s="349"/>
      <c r="I94" s="62"/>
      <c r="J94" s="62"/>
      <c r="K94" s="62"/>
      <c r="L94" s="62">
        <f t="shared" si="2"/>
        <v>0</v>
      </c>
      <c r="M94" s="62" t="str">
        <f t="shared" si="3"/>
        <v/>
      </c>
      <c r="N94" s="63"/>
      <c r="O94" s="64"/>
      <c r="P94" s="64"/>
      <c r="Q94" s="65"/>
    </row>
    <row r="95" ht="16.5" customHeight="1" spans="1:17">
      <c r="A95" s="232"/>
      <c r="B95" s="259"/>
      <c r="C95" s="56"/>
      <c r="D95" s="259"/>
      <c r="E95" s="63"/>
      <c r="F95" s="349"/>
      <c r="G95" s="364"/>
      <c r="H95" s="349"/>
      <c r="I95" s="62"/>
      <c r="J95" s="62"/>
      <c r="K95" s="62"/>
      <c r="L95" s="62">
        <f t="shared" si="2"/>
        <v>0</v>
      </c>
      <c r="M95" s="62" t="str">
        <f t="shared" si="3"/>
        <v/>
      </c>
      <c r="N95" s="63"/>
      <c r="O95" s="64"/>
      <c r="P95" s="64"/>
      <c r="Q95" s="65"/>
    </row>
    <row r="96" ht="16.5" customHeight="1" spans="1:17">
      <c r="A96" s="232"/>
      <c r="B96" s="259"/>
      <c r="C96" s="56"/>
      <c r="D96" s="259"/>
      <c r="E96" s="63"/>
      <c r="F96" s="349"/>
      <c r="G96" s="364"/>
      <c r="H96" s="349"/>
      <c r="I96" s="62"/>
      <c r="J96" s="62"/>
      <c r="K96" s="62"/>
      <c r="L96" s="62">
        <f t="shared" si="2"/>
        <v>0</v>
      </c>
      <c r="M96" s="62" t="str">
        <f t="shared" si="3"/>
        <v/>
      </c>
      <c r="N96" s="63"/>
      <c r="O96" s="64"/>
      <c r="P96" s="64"/>
      <c r="Q96" s="65"/>
    </row>
    <row r="97" ht="16.5" customHeight="1" spans="1:17">
      <c r="A97" s="232"/>
      <c r="B97" s="259"/>
      <c r="C97" s="56"/>
      <c r="D97" s="259"/>
      <c r="E97" s="63"/>
      <c r="F97" s="349"/>
      <c r="G97" s="364"/>
      <c r="H97" s="349"/>
      <c r="I97" s="62"/>
      <c r="J97" s="62"/>
      <c r="K97" s="62"/>
      <c r="L97" s="62">
        <f t="shared" si="2"/>
        <v>0</v>
      </c>
      <c r="M97" s="62" t="str">
        <f t="shared" si="3"/>
        <v/>
      </c>
      <c r="N97" s="63"/>
      <c r="O97" s="64"/>
      <c r="P97" s="64"/>
      <c r="Q97" s="65"/>
    </row>
    <row r="98" ht="16.5" customHeight="1" spans="1:17">
      <c r="A98" s="232"/>
      <c r="B98" s="259"/>
      <c r="C98" s="56"/>
      <c r="D98" s="259"/>
      <c r="E98" s="63"/>
      <c r="F98" s="349"/>
      <c r="G98" s="364"/>
      <c r="H98" s="349"/>
      <c r="I98" s="62"/>
      <c r="J98" s="62"/>
      <c r="K98" s="62"/>
      <c r="L98" s="62">
        <f t="shared" si="2"/>
        <v>0</v>
      </c>
      <c r="M98" s="62" t="str">
        <f t="shared" si="3"/>
        <v/>
      </c>
      <c r="N98" s="63"/>
      <c r="O98" s="64"/>
      <c r="P98" s="64"/>
      <c r="Q98" s="65"/>
    </row>
    <row r="99" ht="16.5" customHeight="1" spans="1:17">
      <c r="A99" s="232"/>
      <c r="B99" s="259"/>
      <c r="C99" s="56"/>
      <c r="D99" s="259"/>
      <c r="E99" s="63"/>
      <c r="F99" s="349"/>
      <c r="G99" s="364"/>
      <c r="H99" s="349"/>
      <c r="I99" s="62"/>
      <c r="J99" s="62"/>
      <c r="K99" s="62"/>
      <c r="L99" s="62">
        <f t="shared" si="2"/>
        <v>0</v>
      </c>
      <c r="M99" s="62" t="str">
        <f t="shared" si="3"/>
        <v/>
      </c>
      <c r="N99" s="63"/>
      <c r="O99" s="64"/>
      <c r="P99" s="64"/>
      <c r="Q99" s="65"/>
    </row>
    <row r="100" ht="16.5" customHeight="1" spans="1:17">
      <c r="A100" s="232"/>
      <c r="B100" s="259"/>
      <c r="C100" s="56"/>
      <c r="D100" s="259"/>
      <c r="E100" s="63"/>
      <c r="F100" s="349"/>
      <c r="G100" s="364"/>
      <c r="H100" s="349"/>
      <c r="I100" s="62"/>
      <c r="J100" s="62"/>
      <c r="K100" s="62"/>
      <c r="L100" s="62">
        <f t="shared" si="2"/>
        <v>0</v>
      </c>
      <c r="M100" s="62" t="str">
        <f t="shared" si="3"/>
        <v/>
      </c>
      <c r="N100" s="63"/>
      <c r="O100" s="64"/>
      <c r="P100" s="64"/>
      <c r="Q100" s="65"/>
    </row>
    <row r="101" ht="16.5" customHeight="1" spans="1:17">
      <c r="A101" s="232"/>
      <c r="B101" s="259"/>
      <c r="C101" s="56"/>
      <c r="D101" s="259"/>
      <c r="E101" s="63"/>
      <c r="F101" s="349"/>
      <c r="G101" s="364"/>
      <c r="H101" s="349"/>
      <c r="I101" s="62"/>
      <c r="J101" s="62"/>
      <c r="K101" s="62"/>
      <c r="L101" s="62">
        <f t="shared" si="2"/>
        <v>0</v>
      </c>
      <c r="M101" s="62" t="str">
        <f t="shared" si="3"/>
        <v/>
      </c>
      <c r="N101" s="63"/>
      <c r="O101" s="64"/>
      <c r="P101" s="64"/>
      <c r="Q101" s="65"/>
    </row>
    <row r="102" ht="16.5" customHeight="1" spans="1:17">
      <c r="A102" s="232"/>
      <c r="B102" s="259"/>
      <c r="C102" s="56"/>
      <c r="D102" s="259"/>
      <c r="E102" s="63"/>
      <c r="F102" s="349"/>
      <c r="G102" s="364"/>
      <c r="H102" s="349"/>
      <c r="I102" s="62"/>
      <c r="J102" s="62"/>
      <c r="K102" s="62"/>
      <c r="L102" s="62">
        <f t="shared" si="2"/>
        <v>0</v>
      </c>
      <c r="M102" s="62" t="str">
        <f t="shared" si="3"/>
        <v/>
      </c>
      <c r="N102" s="63"/>
      <c r="O102" s="64"/>
      <c r="P102" s="64"/>
      <c r="Q102" s="65"/>
    </row>
    <row r="103" ht="16.5" customHeight="1" spans="1:17">
      <c r="A103" s="232"/>
      <c r="B103" s="259"/>
      <c r="C103" s="56"/>
      <c r="D103" s="259"/>
      <c r="E103" s="63"/>
      <c r="F103" s="349"/>
      <c r="G103" s="364"/>
      <c r="H103" s="349"/>
      <c r="I103" s="62"/>
      <c r="J103" s="62"/>
      <c r="K103" s="62"/>
      <c r="L103" s="62">
        <f t="shared" si="2"/>
        <v>0</v>
      </c>
      <c r="M103" s="62" t="str">
        <f t="shared" si="3"/>
        <v/>
      </c>
      <c r="N103" s="63"/>
      <c r="O103" s="64"/>
      <c r="P103" s="64"/>
      <c r="Q103" s="65"/>
    </row>
    <row r="104" ht="16.5" customHeight="1" spans="1:17">
      <c r="A104" s="232"/>
      <c r="B104" s="259"/>
      <c r="C104" s="56"/>
      <c r="D104" s="259"/>
      <c r="E104" s="63"/>
      <c r="F104" s="349"/>
      <c r="G104" s="364"/>
      <c r="H104" s="349"/>
      <c r="I104" s="62"/>
      <c r="J104" s="62"/>
      <c r="K104" s="62"/>
      <c r="L104" s="62">
        <f t="shared" si="2"/>
        <v>0</v>
      </c>
      <c r="M104" s="62" t="str">
        <f t="shared" si="3"/>
        <v/>
      </c>
      <c r="N104" s="63"/>
      <c r="O104" s="64"/>
      <c r="P104" s="64"/>
      <c r="Q104" s="65"/>
    </row>
    <row r="105" ht="16.5" customHeight="1" spans="1:17">
      <c r="A105" s="232"/>
      <c r="B105" s="259"/>
      <c r="C105" s="56"/>
      <c r="D105" s="259"/>
      <c r="E105" s="63"/>
      <c r="F105" s="349"/>
      <c r="G105" s="364"/>
      <c r="H105" s="349"/>
      <c r="I105" s="62"/>
      <c r="J105" s="62"/>
      <c r="K105" s="62"/>
      <c r="L105" s="62">
        <f t="shared" si="2"/>
        <v>0</v>
      </c>
      <c r="M105" s="62" t="str">
        <f t="shared" si="3"/>
        <v/>
      </c>
      <c r="N105" s="63"/>
      <c r="O105" s="64"/>
      <c r="P105" s="64"/>
      <c r="Q105" s="65"/>
    </row>
    <row r="106" ht="16.5" customHeight="1" spans="1:17">
      <c r="A106" s="232"/>
      <c r="B106" s="259"/>
      <c r="C106" s="56"/>
      <c r="D106" s="259"/>
      <c r="E106" s="63"/>
      <c r="F106" s="349"/>
      <c r="G106" s="364"/>
      <c r="H106" s="349"/>
      <c r="I106" s="62"/>
      <c r="J106" s="62"/>
      <c r="K106" s="62"/>
      <c r="L106" s="62">
        <f t="shared" si="2"/>
        <v>0</v>
      </c>
      <c r="M106" s="62" t="str">
        <f t="shared" si="3"/>
        <v/>
      </c>
      <c r="N106" s="63"/>
      <c r="O106" s="64"/>
      <c r="P106" s="64"/>
      <c r="Q106" s="65"/>
    </row>
    <row r="107" ht="16.5" customHeight="1" spans="1:17">
      <c r="A107" s="232"/>
      <c r="B107" s="259"/>
      <c r="C107" s="56"/>
      <c r="D107" s="259"/>
      <c r="E107" s="63"/>
      <c r="F107" s="349"/>
      <c r="G107" s="364"/>
      <c r="H107" s="349"/>
      <c r="I107" s="62"/>
      <c r="J107" s="62"/>
      <c r="K107" s="62"/>
      <c r="L107" s="62">
        <f t="shared" si="2"/>
        <v>0</v>
      </c>
      <c r="M107" s="62" t="str">
        <f t="shared" si="3"/>
        <v/>
      </c>
      <c r="N107" s="63"/>
      <c r="O107" s="64"/>
      <c r="P107" s="64"/>
      <c r="Q107" s="65"/>
    </row>
    <row r="108" ht="16.5" customHeight="1" spans="1:17">
      <c r="A108" s="232"/>
      <c r="B108" s="259"/>
      <c r="C108" s="56"/>
      <c r="D108" s="259"/>
      <c r="E108" s="63"/>
      <c r="F108" s="349"/>
      <c r="G108" s="364"/>
      <c r="H108" s="349"/>
      <c r="I108" s="62"/>
      <c r="J108" s="62"/>
      <c r="K108" s="62"/>
      <c r="L108" s="62">
        <f t="shared" si="2"/>
        <v>0</v>
      </c>
      <c r="M108" s="62" t="str">
        <f t="shared" si="3"/>
        <v/>
      </c>
      <c r="N108" s="63"/>
      <c r="O108" s="64"/>
      <c r="P108" s="64"/>
      <c r="Q108" s="65"/>
    </row>
    <row r="109" ht="16.5" customHeight="1" spans="1:17">
      <c r="A109" s="232"/>
      <c r="B109" s="259"/>
      <c r="C109" s="56"/>
      <c r="D109" s="259"/>
      <c r="E109" s="63"/>
      <c r="F109" s="349"/>
      <c r="G109" s="364"/>
      <c r="H109" s="349"/>
      <c r="I109" s="62"/>
      <c r="J109" s="62"/>
      <c r="K109" s="62"/>
      <c r="L109" s="62">
        <f t="shared" si="2"/>
        <v>0</v>
      </c>
      <c r="M109" s="62" t="str">
        <f t="shared" si="3"/>
        <v/>
      </c>
      <c r="N109" s="63"/>
      <c r="O109" s="64"/>
      <c r="P109" s="64"/>
      <c r="Q109" s="65"/>
    </row>
    <row r="110" ht="16.5" customHeight="1" spans="1:17">
      <c r="A110" s="232"/>
      <c r="B110" s="259"/>
      <c r="C110" s="56"/>
      <c r="D110" s="259"/>
      <c r="E110" s="63"/>
      <c r="F110" s="349"/>
      <c r="G110" s="364"/>
      <c r="H110" s="349"/>
      <c r="I110" s="62"/>
      <c r="J110" s="62"/>
      <c r="K110" s="62"/>
      <c r="L110" s="62">
        <f t="shared" si="2"/>
        <v>0</v>
      </c>
      <c r="M110" s="62" t="str">
        <f t="shared" si="3"/>
        <v/>
      </c>
      <c r="N110" s="63"/>
      <c r="O110" s="64"/>
      <c r="P110" s="64"/>
      <c r="Q110" s="65"/>
    </row>
    <row r="111" ht="16.5" customHeight="1" spans="1:17">
      <c r="A111" s="232"/>
      <c r="B111" s="259"/>
      <c r="C111" s="56"/>
      <c r="D111" s="259"/>
      <c r="E111" s="63"/>
      <c r="F111" s="349"/>
      <c r="G111" s="364"/>
      <c r="H111" s="349"/>
      <c r="I111" s="62"/>
      <c r="J111" s="62"/>
      <c r="K111" s="62"/>
      <c r="L111" s="62">
        <f t="shared" si="2"/>
        <v>0</v>
      </c>
      <c r="M111" s="62" t="str">
        <f t="shared" si="3"/>
        <v/>
      </c>
      <c r="N111" s="63"/>
      <c r="O111" s="64"/>
      <c r="P111" s="64"/>
      <c r="Q111" s="65"/>
    </row>
    <row r="112" ht="16.5" customHeight="1" spans="1:17">
      <c r="A112" s="232"/>
      <c r="B112" s="259"/>
      <c r="C112" s="56"/>
      <c r="D112" s="259"/>
      <c r="E112" s="63"/>
      <c r="F112" s="349"/>
      <c r="G112" s="364"/>
      <c r="H112" s="349"/>
      <c r="I112" s="62"/>
      <c r="J112" s="62"/>
      <c r="K112" s="62"/>
      <c r="L112" s="62">
        <f t="shared" si="2"/>
        <v>0</v>
      </c>
      <c r="M112" s="62" t="str">
        <f t="shared" si="3"/>
        <v/>
      </c>
      <c r="N112" s="63"/>
      <c r="O112" s="64"/>
      <c r="P112" s="64"/>
      <c r="Q112" s="65"/>
    </row>
    <row r="113" ht="16.5" customHeight="1" spans="1:17">
      <c r="A113" s="232"/>
      <c r="B113" s="259"/>
      <c r="C113" s="56"/>
      <c r="D113" s="259"/>
      <c r="E113" s="63"/>
      <c r="F113" s="349"/>
      <c r="G113" s="364"/>
      <c r="H113" s="349"/>
      <c r="I113" s="62"/>
      <c r="J113" s="62"/>
      <c r="K113" s="62"/>
      <c r="L113" s="62">
        <f t="shared" si="2"/>
        <v>0</v>
      </c>
      <c r="M113" s="62" t="str">
        <f t="shared" si="3"/>
        <v/>
      </c>
      <c r="N113" s="63"/>
      <c r="O113" s="64"/>
      <c r="P113" s="64"/>
      <c r="Q113" s="65"/>
    </row>
    <row r="114" ht="16.5" customHeight="1" spans="1:17">
      <c r="A114" s="232"/>
      <c r="B114" s="259"/>
      <c r="C114" s="56"/>
      <c r="D114" s="259"/>
      <c r="E114" s="63"/>
      <c r="F114" s="349"/>
      <c r="G114" s="364"/>
      <c r="H114" s="349"/>
      <c r="I114" s="62"/>
      <c r="J114" s="62"/>
      <c r="K114" s="62"/>
      <c r="L114" s="62">
        <f t="shared" si="2"/>
        <v>0</v>
      </c>
      <c r="M114" s="62" t="str">
        <f t="shared" si="3"/>
        <v/>
      </c>
      <c r="N114" s="63"/>
      <c r="O114" s="64"/>
      <c r="P114" s="64"/>
      <c r="Q114" s="65"/>
    </row>
    <row r="115" ht="16.5" customHeight="1" spans="1:17">
      <c r="A115" s="232"/>
      <c r="B115" s="259"/>
      <c r="C115" s="56"/>
      <c r="D115" s="259"/>
      <c r="E115" s="63"/>
      <c r="F115" s="349"/>
      <c r="G115" s="364"/>
      <c r="H115" s="349"/>
      <c r="I115" s="62"/>
      <c r="J115" s="62"/>
      <c r="K115" s="62"/>
      <c r="L115" s="62">
        <f t="shared" si="2"/>
        <v>0</v>
      </c>
      <c r="M115" s="62" t="str">
        <f t="shared" si="3"/>
        <v/>
      </c>
      <c r="N115" s="63"/>
      <c r="O115" s="64"/>
      <c r="P115" s="64"/>
      <c r="Q115" s="65"/>
    </row>
    <row r="116" ht="16.5" customHeight="1" spans="1:17">
      <c r="A116" s="232"/>
      <c r="B116" s="259"/>
      <c r="C116" s="56"/>
      <c r="D116" s="259"/>
      <c r="E116" s="63"/>
      <c r="F116" s="349"/>
      <c r="G116" s="364"/>
      <c r="H116" s="349"/>
      <c r="I116" s="62"/>
      <c r="J116" s="62"/>
      <c r="K116" s="62"/>
      <c r="L116" s="62">
        <f t="shared" si="2"/>
        <v>0</v>
      </c>
      <c r="M116" s="62" t="str">
        <f t="shared" si="3"/>
        <v/>
      </c>
      <c r="N116" s="63"/>
      <c r="O116" s="64"/>
      <c r="P116" s="64"/>
      <c r="Q116" s="65"/>
    </row>
    <row r="117" ht="16.5" customHeight="1" spans="1:17">
      <c r="A117" s="232"/>
      <c r="B117" s="259"/>
      <c r="C117" s="56"/>
      <c r="D117" s="259"/>
      <c r="E117" s="63"/>
      <c r="F117" s="349"/>
      <c r="G117" s="364"/>
      <c r="H117" s="349"/>
      <c r="I117" s="62"/>
      <c r="J117" s="62"/>
      <c r="K117" s="62"/>
      <c r="L117" s="62">
        <f t="shared" si="2"/>
        <v>0</v>
      </c>
      <c r="M117" s="62" t="str">
        <f t="shared" si="3"/>
        <v/>
      </c>
      <c r="N117" s="63"/>
      <c r="O117" s="64"/>
      <c r="P117" s="64"/>
      <c r="Q117" s="65"/>
    </row>
    <row r="118" ht="16.5" customHeight="1" spans="1:17">
      <c r="A118" s="232"/>
      <c r="B118" s="259"/>
      <c r="C118" s="56"/>
      <c r="D118" s="259"/>
      <c r="E118" s="63"/>
      <c r="F118" s="349"/>
      <c r="G118" s="364"/>
      <c r="H118" s="349"/>
      <c r="I118" s="62"/>
      <c r="J118" s="62"/>
      <c r="K118" s="62"/>
      <c r="L118" s="62">
        <f t="shared" si="2"/>
        <v>0</v>
      </c>
      <c r="M118" s="62" t="str">
        <f t="shared" si="3"/>
        <v/>
      </c>
      <c r="N118" s="63"/>
      <c r="O118" s="64"/>
      <c r="P118" s="64"/>
      <c r="Q118" s="65"/>
    </row>
    <row r="119" ht="16.5" customHeight="1" spans="1:17">
      <c r="A119" s="232"/>
      <c r="B119" s="259"/>
      <c r="C119" s="56"/>
      <c r="D119" s="259"/>
      <c r="E119" s="63"/>
      <c r="F119" s="349"/>
      <c r="G119" s="364"/>
      <c r="H119" s="349"/>
      <c r="I119" s="62"/>
      <c r="J119" s="62"/>
      <c r="K119" s="62"/>
      <c r="L119" s="62">
        <f t="shared" si="2"/>
        <v>0</v>
      </c>
      <c r="M119" s="62" t="str">
        <f t="shared" si="3"/>
        <v/>
      </c>
      <c r="N119" s="63"/>
      <c r="O119" s="64"/>
      <c r="P119" s="64"/>
      <c r="Q119" s="65"/>
    </row>
    <row r="120" ht="16.5" customHeight="1" spans="1:17">
      <c r="A120" s="232"/>
      <c r="B120" s="259"/>
      <c r="C120" s="56"/>
      <c r="D120" s="259"/>
      <c r="E120" s="63"/>
      <c r="F120" s="349"/>
      <c r="G120" s="364"/>
      <c r="H120" s="349"/>
      <c r="I120" s="62"/>
      <c r="J120" s="62"/>
      <c r="K120" s="62"/>
      <c r="L120" s="62">
        <f t="shared" si="2"/>
        <v>0</v>
      </c>
      <c r="M120" s="62" t="str">
        <f t="shared" si="3"/>
        <v/>
      </c>
      <c r="N120" s="63"/>
      <c r="O120" s="64"/>
      <c r="P120" s="64"/>
      <c r="Q120" s="65"/>
    </row>
    <row r="121" ht="16.5" customHeight="1" spans="1:17">
      <c r="A121" s="232"/>
      <c r="B121" s="259"/>
      <c r="C121" s="56"/>
      <c r="D121" s="259"/>
      <c r="E121" s="63"/>
      <c r="F121" s="349"/>
      <c r="G121" s="364"/>
      <c r="H121" s="349"/>
      <c r="I121" s="62"/>
      <c r="J121" s="62"/>
      <c r="K121" s="62"/>
      <c r="L121" s="62">
        <f t="shared" si="2"/>
        <v>0</v>
      </c>
      <c r="M121" s="62" t="str">
        <f t="shared" si="3"/>
        <v/>
      </c>
      <c r="N121" s="63"/>
      <c r="O121" s="64"/>
      <c r="P121" s="64"/>
      <c r="Q121" s="65"/>
    </row>
    <row r="122" ht="16.5" customHeight="1" spans="1:17">
      <c r="A122" s="232"/>
      <c r="B122" s="259"/>
      <c r="C122" s="56"/>
      <c r="D122" s="259"/>
      <c r="E122" s="63"/>
      <c r="F122" s="349"/>
      <c r="G122" s="364"/>
      <c r="H122" s="349"/>
      <c r="I122" s="62"/>
      <c r="J122" s="62"/>
      <c r="K122" s="62"/>
      <c r="L122" s="62">
        <f t="shared" si="2"/>
        <v>0</v>
      </c>
      <c r="M122" s="62" t="str">
        <f t="shared" si="3"/>
        <v/>
      </c>
      <c r="N122" s="63"/>
      <c r="O122" s="64"/>
      <c r="P122" s="64"/>
      <c r="Q122" s="65"/>
    </row>
    <row r="123" ht="16.5" customHeight="1" spans="1:17">
      <c r="A123" s="232"/>
      <c r="B123" s="259"/>
      <c r="C123" s="56"/>
      <c r="D123" s="259"/>
      <c r="E123" s="63"/>
      <c r="F123" s="349"/>
      <c r="G123" s="364"/>
      <c r="H123" s="349"/>
      <c r="I123" s="62"/>
      <c r="J123" s="62"/>
      <c r="K123" s="62"/>
      <c r="L123" s="62">
        <f t="shared" si="2"/>
        <v>0</v>
      </c>
      <c r="M123" s="62" t="str">
        <f t="shared" si="3"/>
        <v/>
      </c>
      <c r="N123" s="63"/>
      <c r="O123" s="64"/>
      <c r="P123" s="64"/>
      <c r="Q123" s="65"/>
    </row>
    <row r="124" ht="16.5" customHeight="1" spans="1:17">
      <c r="A124" s="232"/>
      <c r="B124" s="259"/>
      <c r="C124" s="56"/>
      <c r="D124" s="259"/>
      <c r="E124" s="63"/>
      <c r="F124" s="349"/>
      <c r="G124" s="364"/>
      <c r="H124" s="349"/>
      <c r="I124" s="62"/>
      <c r="J124" s="62"/>
      <c r="K124" s="62"/>
      <c r="L124" s="62">
        <f t="shared" si="2"/>
        <v>0</v>
      </c>
      <c r="M124" s="62" t="str">
        <f t="shared" si="3"/>
        <v/>
      </c>
      <c r="N124" s="63"/>
      <c r="O124" s="64"/>
      <c r="P124" s="64"/>
      <c r="Q124" s="65"/>
    </row>
    <row r="125" ht="16.5" customHeight="1" spans="1:17">
      <c r="A125" s="232"/>
      <c r="B125" s="259"/>
      <c r="C125" s="56"/>
      <c r="D125" s="259"/>
      <c r="E125" s="63"/>
      <c r="F125" s="349"/>
      <c r="G125" s="364"/>
      <c r="H125" s="349"/>
      <c r="I125" s="62"/>
      <c r="J125" s="62"/>
      <c r="K125" s="62"/>
      <c r="L125" s="62">
        <f t="shared" si="2"/>
        <v>0</v>
      </c>
      <c r="M125" s="62" t="str">
        <f t="shared" si="3"/>
        <v/>
      </c>
      <c r="N125" s="63"/>
      <c r="O125" s="64"/>
      <c r="P125" s="64"/>
      <c r="Q125" s="65"/>
    </row>
    <row r="126" ht="16.5" customHeight="1" spans="1:17">
      <c r="A126" s="232"/>
      <c r="B126" s="259"/>
      <c r="C126" s="56"/>
      <c r="D126" s="259"/>
      <c r="E126" s="63"/>
      <c r="F126" s="349"/>
      <c r="G126" s="364"/>
      <c r="H126" s="349"/>
      <c r="I126" s="62"/>
      <c r="J126" s="62"/>
      <c r="K126" s="62"/>
      <c r="L126" s="62">
        <f t="shared" si="2"/>
        <v>0</v>
      </c>
      <c r="M126" s="62" t="str">
        <f t="shared" si="3"/>
        <v/>
      </c>
      <c r="N126" s="63"/>
      <c r="O126" s="64"/>
      <c r="P126" s="64"/>
      <c r="Q126" s="65"/>
    </row>
    <row r="127" ht="16.5" customHeight="1" spans="1:17">
      <c r="A127" s="232"/>
      <c r="B127" s="259"/>
      <c r="C127" s="56"/>
      <c r="D127" s="259"/>
      <c r="E127" s="63"/>
      <c r="F127" s="349"/>
      <c r="G127" s="364"/>
      <c r="H127" s="349"/>
      <c r="I127" s="62"/>
      <c r="J127" s="62"/>
      <c r="K127" s="62"/>
      <c r="L127" s="62">
        <f t="shared" si="2"/>
        <v>0</v>
      </c>
      <c r="M127" s="62" t="str">
        <f t="shared" si="3"/>
        <v/>
      </c>
      <c r="N127" s="63"/>
      <c r="O127" s="64"/>
      <c r="P127" s="64"/>
      <c r="Q127" s="65"/>
    </row>
    <row r="128" ht="16.5" customHeight="1" spans="1:17">
      <c r="A128" s="232"/>
      <c r="B128" s="259"/>
      <c r="C128" s="56"/>
      <c r="D128" s="259"/>
      <c r="E128" s="63"/>
      <c r="F128" s="349"/>
      <c r="G128" s="364"/>
      <c r="H128" s="349"/>
      <c r="I128" s="62"/>
      <c r="J128" s="62"/>
      <c r="K128" s="62"/>
      <c r="L128" s="62">
        <f t="shared" si="2"/>
        <v>0</v>
      </c>
      <c r="M128" s="62" t="str">
        <f t="shared" si="3"/>
        <v/>
      </c>
      <c r="N128" s="63"/>
      <c r="O128" s="64"/>
      <c r="P128" s="64"/>
      <c r="Q128" s="65"/>
    </row>
    <row r="129" ht="16.5" customHeight="1" spans="1:17">
      <c r="A129" s="232"/>
      <c r="B129" s="259"/>
      <c r="C129" s="56"/>
      <c r="D129" s="259"/>
      <c r="E129" s="63"/>
      <c r="F129" s="349"/>
      <c r="G129" s="364"/>
      <c r="H129" s="349"/>
      <c r="I129" s="62"/>
      <c r="J129" s="62"/>
      <c r="K129" s="62"/>
      <c r="L129" s="62">
        <f t="shared" si="2"/>
        <v>0</v>
      </c>
      <c r="M129" s="62" t="str">
        <f t="shared" si="3"/>
        <v/>
      </c>
      <c r="N129" s="63"/>
      <c r="O129" s="64"/>
      <c r="P129" s="64"/>
      <c r="Q129" s="65"/>
    </row>
    <row r="130" ht="16.5" customHeight="1" spans="1:17">
      <c r="A130" s="232"/>
      <c r="B130" s="259"/>
      <c r="C130" s="56"/>
      <c r="D130" s="259"/>
      <c r="E130" s="63"/>
      <c r="F130" s="349"/>
      <c r="G130" s="364"/>
      <c r="H130" s="349"/>
      <c r="I130" s="62"/>
      <c r="J130" s="62"/>
      <c r="K130" s="62"/>
      <c r="L130" s="62">
        <f t="shared" si="2"/>
        <v>0</v>
      </c>
      <c r="M130" s="62" t="str">
        <f t="shared" si="3"/>
        <v/>
      </c>
      <c r="N130" s="63"/>
      <c r="O130" s="64"/>
      <c r="P130" s="64"/>
      <c r="Q130" s="65"/>
    </row>
    <row r="131" ht="16.5" customHeight="1" spans="1:17">
      <c r="A131" s="232"/>
      <c r="B131" s="259"/>
      <c r="C131" s="56"/>
      <c r="D131" s="259"/>
      <c r="E131" s="63"/>
      <c r="F131" s="349"/>
      <c r="G131" s="364"/>
      <c r="H131" s="349"/>
      <c r="I131" s="62"/>
      <c r="J131" s="62"/>
      <c r="K131" s="62"/>
      <c r="L131" s="62">
        <f t="shared" si="2"/>
        <v>0</v>
      </c>
      <c r="M131" s="62" t="str">
        <f t="shared" si="3"/>
        <v/>
      </c>
      <c r="N131" s="63"/>
      <c r="O131" s="64"/>
      <c r="P131" s="64"/>
      <c r="Q131" s="65"/>
    </row>
    <row r="132" ht="16.5" customHeight="1" spans="1:17">
      <c r="A132" s="232"/>
      <c r="B132" s="259"/>
      <c r="C132" s="56"/>
      <c r="D132" s="259"/>
      <c r="E132" s="63"/>
      <c r="F132" s="349"/>
      <c r="G132" s="364"/>
      <c r="H132" s="349"/>
      <c r="I132" s="62"/>
      <c r="J132" s="62"/>
      <c r="K132" s="62"/>
      <c r="L132" s="62">
        <f t="shared" si="2"/>
        <v>0</v>
      </c>
      <c r="M132" s="62" t="str">
        <f t="shared" si="3"/>
        <v/>
      </c>
      <c r="N132" s="63"/>
      <c r="O132" s="64"/>
      <c r="P132" s="64"/>
      <c r="Q132" s="65"/>
    </row>
    <row r="133" ht="16.5" customHeight="1" spans="1:17">
      <c r="A133" s="232"/>
      <c r="B133" s="259"/>
      <c r="C133" s="56"/>
      <c r="D133" s="259"/>
      <c r="E133" s="63"/>
      <c r="F133" s="349"/>
      <c r="G133" s="364"/>
      <c r="H133" s="349"/>
      <c r="I133" s="62"/>
      <c r="J133" s="62"/>
      <c r="K133" s="62"/>
      <c r="L133" s="62">
        <f t="shared" si="2"/>
        <v>0</v>
      </c>
      <c r="M133" s="62" t="str">
        <f t="shared" si="3"/>
        <v/>
      </c>
      <c r="N133" s="63"/>
      <c r="O133" s="64"/>
      <c r="P133" s="64"/>
      <c r="Q133" s="65"/>
    </row>
    <row r="134" ht="16.5" customHeight="1" spans="1:17">
      <c r="A134" s="232"/>
      <c r="B134" s="259"/>
      <c r="C134" s="56"/>
      <c r="D134" s="259"/>
      <c r="E134" s="63"/>
      <c r="F134" s="349"/>
      <c r="G134" s="364"/>
      <c r="H134" s="349"/>
      <c r="I134" s="62"/>
      <c r="J134" s="62"/>
      <c r="K134" s="62"/>
      <c r="L134" s="62">
        <f t="shared" si="2"/>
        <v>0</v>
      </c>
      <c r="M134" s="62" t="str">
        <f t="shared" si="3"/>
        <v/>
      </c>
      <c r="N134" s="63"/>
      <c r="O134" s="64"/>
      <c r="P134" s="64"/>
      <c r="Q134" s="65"/>
    </row>
    <row r="135" ht="16.5" customHeight="1" spans="1:17">
      <c r="A135" s="232"/>
      <c r="B135" s="259"/>
      <c r="C135" s="56"/>
      <c r="D135" s="259"/>
      <c r="E135" s="63"/>
      <c r="F135" s="349"/>
      <c r="G135" s="364"/>
      <c r="H135" s="349"/>
      <c r="I135" s="62"/>
      <c r="J135" s="62"/>
      <c r="K135" s="62"/>
      <c r="L135" s="62">
        <f t="shared" ref="L135:L198" si="4">K135-H135</f>
        <v>0</v>
      </c>
      <c r="M135" s="62" t="str">
        <f t="shared" ref="M135:M198" si="5">IF(H135=0,"",L135/H135*100)</f>
        <v/>
      </c>
      <c r="N135" s="63"/>
      <c r="O135" s="64"/>
      <c r="P135" s="64"/>
      <c r="Q135" s="65"/>
    </row>
    <row r="136" ht="16.5" customHeight="1" spans="1:17">
      <c r="A136" s="232"/>
      <c r="B136" s="259"/>
      <c r="C136" s="56"/>
      <c r="D136" s="259"/>
      <c r="E136" s="63"/>
      <c r="F136" s="349"/>
      <c r="G136" s="364"/>
      <c r="H136" s="349"/>
      <c r="I136" s="62"/>
      <c r="J136" s="62"/>
      <c r="K136" s="62"/>
      <c r="L136" s="62">
        <f t="shared" si="4"/>
        <v>0</v>
      </c>
      <c r="M136" s="62" t="str">
        <f t="shared" si="5"/>
        <v/>
      </c>
      <c r="N136" s="63"/>
      <c r="O136" s="64"/>
      <c r="P136" s="64"/>
      <c r="Q136" s="65"/>
    </row>
    <row r="137" ht="16.5" customHeight="1" spans="1:17">
      <c r="A137" s="232"/>
      <c r="B137" s="259"/>
      <c r="C137" s="56"/>
      <c r="D137" s="259"/>
      <c r="E137" s="63"/>
      <c r="F137" s="349"/>
      <c r="G137" s="364"/>
      <c r="H137" s="349"/>
      <c r="I137" s="62"/>
      <c r="J137" s="62"/>
      <c r="K137" s="62"/>
      <c r="L137" s="62">
        <f t="shared" si="4"/>
        <v>0</v>
      </c>
      <c r="M137" s="62" t="str">
        <f t="shared" si="5"/>
        <v/>
      </c>
      <c r="N137" s="63"/>
      <c r="O137" s="64"/>
      <c r="P137" s="64"/>
      <c r="Q137" s="65"/>
    </row>
    <row r="138" ht="16.5" customHeight="1" spans="1:17">
      <c r="A138" s="232"/>
      <c r="B138" s="259"/>
      <c r="C138" s="56"/>
      <c r="D138" s="259"/>
      <c r="E138" s="63"/>
      <c r="F138" s="349"/>
      <c r="G138" s="364"/>
      <c r="H138" s="349"/>
      <c r="I138" s="62"/>
      <c r="J138" s="62"/>
      <c r="K138" s="62"/>
      <c r="L138" s="62">
        <f t="shared" si="4"/>
        <v>0</v>
      </c>
      <c r="M138" s="62" t="str">
        <f t="shared" si="5"/>
        <v/>
      </c>
      <c r="N138" s="63"/>
      <c r="O138" s="64"/>
      <c r="P138" s="64"/>
      <c r="Q138" s="65"/>
    </row>
    <row r="139" ht="16.5" customHeight="1" spans="1:17">
      <c r="A139" s="232"/>
      <c r="B139" s="259"/>
      <c r="C139" s="56"/>
      <c r="D139" s="259"/>
      <c r="E139" s="63"/>
      <c r="F139" s="349"/>
      <c r="G139" s="364"/>
      <c r="H139" s="349"/>
      <c r="I139" s="62"/>
      <c r="J139" s="62"/>
      <c r="K139" s="62"/>
      <c r="L139" s="62">
        <f t="shared" si="4"/>
        <v>0</v>
      </c>
      <c r="M139" s="62" t="str">
        <f t="shared" si="5"/>
        <v/>
      </c>
      <c r="N139" s="63"/>
      <c r="O139" s="64"/>
      <c r="P139" s="64"/>
      <c r="Q139" s="65"/>
    </row>
    <row r="140" ht="16.5" customHeight="1" spans="1:17">
      <c r="A140" s="232"/>
      <c r="B140" s="259"/>
      <c r="C140" s="56"/>
      <c r="D140" s="259"/>
      <c r="E140" s="63"/>
      <c r="F140" s="349"/>
      <c r="G140" s="364"/>
      <c r="H140" s="349"/>
      <c r="I140" s="62"/>
      <c r="J140" s="62"/>
      <c r="K140" s="62"/>
      <c r="L140" s="62">
        <f t="shared" si="4"/>
        <v>0</v>
      </c>
      <c r="M140" s="62" t="str">
        <f t="shared" si="5"/>
        <v/>
      </c>
      <c r="N140" s="63"/>
      <c r="O140" s="64"/>
      <c r="P140" s="64"/>
      <c r="Q140" s="65"/>
    </row>
    <row r="141" ht="16.5" customHeight="1" spans="1:17">
      <c r="A141" s="232"/>
      <c r="B141" s="259"/>
      <c r="C141" s="56"/>
      <c r="D141" s="259"/>
      <c r="E141" s="63"/>
      <c r="F141" s="349"/>
      <c r="G141" s="364"/>
      <c r="H141" s="349"/>
      <c r="I141" s="62"/>
      <c r="J141" s="62"/>
      <c r="K141" s="62"/>
      <c r="L141" s="62">
        <f t="shared" si="4"/>
        <v>0</v>
      </c>
      <c r="M141" s="62" t="str">
        <f t="shared" si="5"/>
        <v/>
      </c>
      <c r="N141" s="63"/>
      <c r="O141" s="64"/>
      <c r="P141" s="64"/>
      <c r="Q141" s="65"/>
    </row>
    <row r="142" ht="16.5" customHeight="1" spans="1:17">
      <c r="A142" s="232"/>
      <c r="B142" s="259"/>
      <c r="C142" s="56"/>
      <c r="D142" s="259"/>
      <c r="E142" s="63"/>
      <c r="F142" s="349"/>
      <c r="G142" s="364"/>
      <c r="H142" s="349"/>
      <c r="I142" s="62"/>
      <c r="J142" s="62"/>
      <c r="K142" s="62"/>
      <c r="L142" s="62">
        <f t="shared" si="4"/>
        <v>0</v>
      </c>
      <c r="M142" s="62" t="str">
        <f t="shared" si="5"/>
        <v/>
      </c>
      <c r="N142" s="63"/>
      <c r="O142" s="64"/>
      <c r="P142" s="64"/>
      <c r="Q142" s="65"/>
    </row>
    <row r="143" ht="16.5" customHeight="1" spans="1:17">
      <c r="A143" s="232"/>
      <c r="B143" s="259"/>
      <c r="C143" s="56"/>
      <c r="D143" s="259"/>
      <c r="E143" s="63"/>
      <c r="F143" s="349"/>
      <c r="G143" s="364"/>
      <c r="H143" s="349"/>
      <c r="I143" s="62"/>
      <c r="J143" s="62"/>
      <c r="K143" s="62"/>
      <c r="L143" s="62">
        <f t="shared" si="4"/>
        <v>0</v>
      </c>
      <c r="M143" s="62" t="str">
        <f t="shared" si="5"/>
        <v/>
      </c>
      <c r="N143" s="63"/>
      <c r="O143" s="64"/>
      <c r="P143" s="64"/>
      <c r="Q143" s="65"/>
    </row>
    <row r="144" ht="16.5" customHeight="1" spans="1:17">
      <c r="A144" s="232"/>
      <c r="B144" s="259"/>
      <c r="C144" s="56"/>
      <c r="D144" s="259"/>
      <c r="E144" s="63"/>
      <c r="F144" s="349"/>
      <c r="G144" s="364"/>
      <c r="H144" s="349"/>
      <c r="I144" s="62"/>
      <c r="J144" s="62"/>
      <c r="K144" s="62"/>
      <c r="L144" s="62">
        <f t="shared" si="4"/>
        <v>0</v>
      </c>
      <c r="M144" s="62" t="str">
        <f t="shared" si="5"/>
        <v/>
      </c>
      <c r="N144" s="63"/>
      <c r="O144" s="64"/>
      <c r="P144" s="64"/>
      <c r="Q144" s="65"/>
    </row>
    <row r="145" ht="16.5" customHeight="1" spans="1:17">
      <c r="A145" s="232"/>
      <c r="B145" s="259"/>
      <c r="C145" s="56"/>
      <c r="D145" s="259"/>
      <c r="E145" s="63"/>
      <c r="F145" s="349"/>
      <c r="G145" s="364"/>
      <c r="H145" s="349"/>
      <c r="I145" s="62"/>
      <c r="J145" s="62"/>
      <c r="K145" s="62"/>
      <c r="L145" s="62">
        <f t="shared" si="4"/>
        <v>0</v>
      </c>
      <c r="M145" s="62" t="str">
        <f t="shared" si="5"/>
        <v/>
      </c>
      <c r="N145" s="63"/>
      <c r="O145" s="64"/>
      <c r="P145" s="64"/>
      <c r="Q145" s="65"/>
    </row>
    <row r="146" ht="16.5" customHeight="1" spans="1:17">
      <c r="A146" s="232"/>
      <c r="B146" s="259"/>
      <c r="C146" s="56"/>
      <c r="D146" s="259"/>
      <c r="E146" s="63"/>
      <c r="F146" s="349"/>
      <c r="G146" s="364"/>
      <c r="H146" s="349"/>
      <c r="I146" s="62"/>
      <c r="J146" s="62"/>
      <c r="K146" s="62"/>
      <c r="L146" s="62">
        <f t="shared" si="4"/>
        <v>0</v>
      </c>
      <c r="M146" s="62" t="str">
        <f t="shared" si="5"/>
        <v/>
      </c>
      <c r="N146" s="63"/>
      <c r="O146" s="64"/>
      <c r="P146" s="64"/>
      <c r="Q146" s="65"/>
    </row>
    <row r="147" ht="16.5" customHeight="1" spans="1:17">
      <c r="A147" s="232"/>
      <c r="B147" s="259"/>
      <c r="C147" s="56"/>
      <c r="D147" s="259"/>
      <c r="E147" s="63"/>
      <c r="F147" s="349"/>
      <c r="G147" s="364"/>
      <c r="H147" s="349"/>
      <c r="I147" s="62"/>
      <c r="J147" s="62"/>
      <c r="K147" s="62"/>
      <c r="L147" s="62">
        <f t="shared" si="4"/>
        <v>0</v>
      </c>
      <c r="M147" s="62" t="str">
        <f t="shared" si="5"/>
        <v/>
      </c>
      <c r="N147" s="63"/>
      <c r="O147" s="64"/>
      <c r="P147" s="64"/>
      <c r="Q147" s="65"/>
    </row>
    <row r="148" ht="16.5" customHeight="1" spans="1:17">
      <c r="A148" s="232"/>
      <c r="B148" s="259"/>
      <c r="C148" s="56"/>
      <c r="D148" s="259"/>
      <c r="E148" s="63"/>
      <c r="F148" s="349"/>
      <c r="G148" s="364"/>
      <c r="H148" s="349"/>
      <c r="I148" s="62"/>
      <c r="J148" s="62"/>
      <c r="K148" s="62"/>
      <c r="L148" s="62">
        <f t="shared" si="4"/>
        <v>0</v>
      </c>
      <c r="M148" s="62" t="str">
        <f t="shared" si="5"/>
        <v/>
      </c>
      <c r="N148" s="63"/>
      <c r="O148" s="64"/>
      <c r="P148" s="64"/>
      <c r="Q148" s="65"/>
    </row>
    <row r="149" ht="16.5" customHeight="1" spans="1:17">
      <c r="A149" s="232"/>
      <c r="B149" s="259"/>
      <c r="C149" s="56"/>
      <c r="D149" s="259"/>
      <c r="E149" s="63"/>
      <c r="F149" s="349"/>
      <c r="G149" s="364"/>
      <c r="H149" s="349"/>
      <c r="I149" s="62"/>
      <c r="J149" s="62"/>
      <c r="K149" s="62"/>
      <c r="L149" s="62">
        <f t="shared" si="4"/>
        <v>0</v>
      </c>
      <c r="M149" s="62" t="str">
        <f t="shared" si="5"/>
        <v/>
      </c>
      <c r="N149" s="63"/>
      <c r="O149" s="64"/>
      <c r="P149" s="64"/>
      <c r="Q149" s="65"/>
    </row>
    <row r="150" ht="16.5" customHeight="1" spans="1:17">
      <c r="A150" s="232"/>
      <c r="B150" s="259"/>
      <c r="C150" s="56"/>
      <c r="D150" s="259"/>
      <c r="E150" s="63"/>
      <c r="F150" s="349"/>
      <c r="G150" s="364"/>
      <c r="H150" s="349"/>
      <c r="I150" s="62"/>
      <c r="J150" s="62"/>
      <c r="K150" s="62"/>
      <c r="L150" s="62">
        <f t="shared" si="4"/>
        <v>0</v>
      </c>
      <c r="M150" s="62" t="str">
        <f t="shared" si="5"/>
        <v/>
      </c>
      <c r="N150" s="63"/>
      <c r="O150" s="64"/>
      <c r="P150" s="64"/>
      <c r="Q150" s="65"/>
    </row>
    <row r="151" ht="16.5" customHeight="1" spans="1:17">
      <c r="A151" s="232"/>
      <c r="B151" s="259"/>
      <c r="C151" s="56"/>
      <c r="D151" s="259"/>
      <c r="E151" s="63"/>
      <c r="F151" s="349"/>
      <c r="G151" s="364"/>
      <c r="H151" s="349"/>
      <c r="I151" s="62"/>
      <c r="J151" s="62"/>
      <c r="K151" s="62"/>
      <c r="L151" s="62">
        <f t="shared" si="4"/>
        <v>0</v>
      </c>
      <c r="M151" s="62" t="str">
        <f t="shared" si="5"/>
        <v/>
      </c>
      <c r="N151" s="63"/>
      <c r="O151" s="64"/>
      <c r="P151" s="64"/>
      <c r="Q151" s="65"/>
    </row>
    <row r="152" ht="16.5" customHeight="1" spans="1:17">
      <c r="A152" s="232"/>
      <c r="B152" s="259"/>
      <c r="C152" s="56"/>
      <c r="D152" s="259"/>
      <c r="E152" s="63"/>
      <c r="F152" s="349"/>
      <c r="G152" s="364"/>
      <c r="H152" s="349"/>
      <c r="I152" s="62"/>
      <c r="J152" s="62"/>
      <c r="K152" s="62"/>
      <c r="L152" s="62">
        <f t="shared" si="4"/>
        <v>0</v>
      </c>
      <c r="M152" s="62" t="str">
        <f t="shared" si="5"/>
        <v/>
      </c>
      <c r="N152" s="63"/>
      <c r="O152" s="64"/>
      <c r="P152" s="64"/>
      <c r="Q152" s="65"/>
    </row>
    <row r="153" ht="16.5" customHeight="1" spans="1:17">
      <c r="A153" s="232"/>
      <c r="B153" s="259"/>
      <c r="C153" s="56"/>
      <c r="D153" s="259"/>
      <c r="E153" s="63"/>
      <c r="F153" s="349"/>
      <c r="G153" s="364"/>
      <c r="H153" s="349"/>
      <c r="I153" s="62"/>
      <c r="J153" s="62"/>
      <c r="K153" s="62"/>
      <c r="L153" s="62">
        <f t="shared" si="4"/>
        <v>0</v>
      </c>
      <c r="M153" s="62" t="str">
        <f t="shared" si="5"/>
        <v/>
      </c>
      <c r="N153" s="63"/>
      <c r="O153" s="64"/>
      <c r="P153" s="64"/>
      <c r="Q153" s="65"/>
    </row>
    <row r="154" ht="16.5" customHeight="1" spans="1:17">
      <c r="A154" s="232"/>
      <c r="B154" s="259"/>
      <c r="C154" s="56"/>
      <c r="D154" s="259"/>
      <c r="E154" s="63"/>
      <c r="F154" s="349"/>
      <c r="G154" s="364"/>
      <c r="H154" s="349"/>
      <c r="I154" s="62"/>
      <c r="J154" s="62"/>
      <c r="K154" s="62"/>
      <c r="L154" s="62">
        <f t="shared" si="4"/>
        <v>0</v>
      </c>
      <c r="M154" s="62" t="str">
        <f t="shared" si="5"/>
        <v/>
      </c>
      <c r="N154" s="63"/>
      <c r="O154" s="64"/>
      <c r="P154" s="64"/>
      <c r="Q154" s="65"/>
    </row>
    <row r="155" ht="16.5" customHeight="1" spans="1:17">
      <c r="A155" s="232"/>
      <c r="B155" s="259"/>
      <c r="C155" s="56"/>
      <c r="D155" s="259"/>
      <c r="E155" s="63"/>
      <c r="F155" s="349"/>
      <c r="G155" s="364"/>
      <c r="H155" s="349"/>
      <c r="I155" s="62"/>
      <c r="J155" s="62"/>
      <c r="K155" s="62"/>
      <c r="L155" s="62">
        <f t="shared" si="4"/>
        <v>0</v>
      </c>
      <c r="M155" s="62" t="str">
        <f t="shared" si="5"/>
        <v/>
      </c>
      <c r="N155" s="63"/>
      <c r="O155" s="64"/>
      <c r="P155" s="64"/>
      <c r="Q155" s="65"/>
    </row>
    <row r="156" ht="16.5" customHeight="1" spans="1:17">
      <c r="A156" s="232"/>
      <c r="B156" s="259"/>
      <c r="C156" s="56"/>
      <c r="D156" s="259"/>
      <c r="E156" s="63"/>
      <c r="F156" s="349"/>
      <c r="G156" s="364"/>
      <c r="H156" s="349"/>
      <c r="I156" s="62"/>
      <c r="J156" s="62"/>
      <c r="K156" s="62"/>
      <c r="L156" s="62">
        <f t="shared" si="4"/>
        <v>0</v>
      </c>
      <c r="M156" s="62" t="str">
        <f t="shared" si="5"/>
        <v/>
      </c>
      <c r="N156" s="63"/>
      <c r="O156" s="64"/>
      <c r="P156" s="64"/>
      <c r="Q156" s="65"/>
    </row>
    <row r="157" ht="16.5" customHeight="1" spans="1:17">
      <c r="A157" s="232"/>
      <c r="B157" s="259"/>
      <c r="C157" s="56"/>
      <c r="D157" s="259"/>
      <c r="E157" s="63"/>
      <c r="F157" s="349"/>
      <c r="G157" s="364"/>
      <c r="H157" s="349"/>
      <c r="I157" s="62"/>
      <c r="J157" s="62"/>
      <c r="K157" s="62"/>
      <c r="L157" s="62">
        <f t="shared" si="4"/>
        <v>0</v>
      </c>
      <c r="M157" s="62" t="str">
        <f t="shared" si="5"/>
        <v/>
      </c>
      <c r="N157" s="63"/>
      <c r="O157" s="64"/>
      <c r="P157" s="64"/>
      <c r="Q157" s="65"/>
    </row>
    <row r="158" ht="16.5" customHeight="1" spans="1:17">
      <c r="A158" s="232"/>
      <c r="B158" s="259"/>
      <c r="C158" s="56"/>
      <c r="D158" s="259"/>
      <c r="E158" s="63"/>
      <c r="F158" s="349"/>
      <c r="G158" s="364"/>
      <c r="H158" s="349"/>
      <c r="I158" s="62"/>
      <c r="J158" s="62"/>
      <c r="K158" s="62"/>
      <c r="L158" s="62">
        <f t="shared" si="4"/>
        <v>0</v>
      </c>
      <c r="M158" s="62" t="str">
        <f t="shared" si="5"/>
        <v/>
      </c>
      <c r="N158" s="63"/>
      <c r="O158" s="64"/>
      <c r="P158" s="64"/>
      <c r="Q158" s="65"/>
    </row>
    <row r="159" ht="16.5" customHeight="1" spans="1:17">
      <c r="A159" s="232"/>
      <c r="B159" s="259"/>
      <c r="C159" s="56"/>
      <c r="D159" s="259"/>
      <c r="E159" s="63"/>
      <c r="F159" s="349"/>
      <c r="G159" s="364"/>
      <c r="H159" s="349"/>
      <c r="I159" s="62"/>
      <c r="J159" s="62"/>
      <c r="K159" s="62"/>
      <c r="L159" s="62">
        <f t="shared" si="4"/>
        <v>0</v>
      </c>
      <c r="M159" s="62" t="str">
        <f t="shared" si="5"/>
        <v/>
      </c>
      <c r="N159" s="63"/>
      <c r="O159" s="64"/>
      <c r="P159" s="64"/>
      <c r="Q159" s="65"/>
    </row>
    <row r="160" ht="16.5" customHeight="1" spans="1:17">
      <c r="A160" s="232"/>
      <c r="B160" s="259"/>
      <c r="C160" s="56"/>
      <c r="D160" s="259"/>
      <c r="E160" s="63"/>
      <c r="F160" s="349"/>
      <c r="G160" s="364"/>
      <c r="H160" s="349"/>
      <c r="I160" s="62"/>
      <c r="J160" s="62"/>
      <c r="K160" s="62"/>
      <c r="L160" s="62">
        <f t="shared" si="4"/>
        <v>0</v>
      </c>
      <c r="M160" s="62" t="str">
        <f t="shared" si="5"/>
        <v/>
      </c>
      <c r="N160" s="63"/>
      <c r="O160" s="64"/>
      <c r="P160" s="64"/>
      <c r="Q160" s="65"/>
    </row>
    <row r="161" ht="16.5" customHeight="1" spans="1:17">
      <c r="A161" s="232"/>
      <c r="B161" s="259"/>
      <c r="C161" s="56"/>
      <c r="D161" s="259"/>
      <c r="E161" s="63"/>
      <c r="F161" s="349"/>
      <c r="G161" s="364"/>
      <c r="H161" s="349"/>
      <c r="I161" s="62"/>
      <c r="J161" s="62"/>
      <c r="K161" s="62"/>
      <c r="L161" s="62">
        <f t="shared" si="4"/>
        <v>0</v>
      </c>
      <c r="M161" s="62" t="str">
        <f t="shared" si="5"/>
        <v/>
      </c>
      <c r="N161" s="63"/>
      <c r="O161" s="64"/>
      <c r="P161" s="64"/>
      <c r="Q161" s="65"/>
    </row>
    <row r="162" ht="16.5" customHeight="1" spans="1:17">
      <c r="A162" s="232"/>
      <c r="B162" s="259"/>
      <c r="C162" s="56"/>
      <c r="D162" s="259"/>
      <c r="E162" s="63"/>
      <c r="F162" s="349"/>
      <c r="G162" s="364"/>
      <c r="H162" s="349"/>
      <c r="I162" s="62"/>
      <c r="J162" s="62"/>
      <c r="K162" s="62"/>
      <c r="L162" s="62">
        <f t="shared" si="4"/>
        <v>0</v>
      </c>
      <c r="M162" s="62" t="str">
        <f t="shared" si="5"/>
        <v/>
      </c>
      <c r="N162" s="63"/>
      <c r="O162" s="64"/>
      <c r="P162" s="64"/>
      <c r="Q162" s="65"/>
    </row>
    <row r="163" ht="16.5" customHeight="1" spans="1:17">
      <c r="A163" s="232"/>
      <c r="B163" s="259"/>
      <c r="C163" s="56"/>
      <c r="D163" s="259"/>
      <c r="E163" s="63"/>
      <c r="F163" s="349"/>
      <c r="G163" s="364"/>
      <c r="H163" s="349"/>
      <c r="I163" s="62"/>
      <c r="J163" s="62"/>
      <c r="K163" s="62"/>
      <c r="L163" s="62">
        <f t="shared" si="4"/>
        <v>0</v>
      </c>
      <c r="M163" s="62" t="str">
        <f t="shared" si="5"/>
        <v/>
      </c>
      <c r="N163" s="63"/>
      <c r="O163" s="64"/>
      <c r="P163" s="64"/>
      <c r="Q163" s="65"/>
    </row>
    <row r="164" ht="16.5" customHeight="1" spans="1:17">
      <c r="A164" s="232"/>
      <c r="B164" s="259"/>
      <c r="C164" s="56"/>
      <c r="D164" s="259"/>
      <c r="E164" s="63"/>
      <c r="F164" s="349"/>
      <c r="G164" s="364"/>
      <c r="H164" s="349"/>
      <c r="I164" s="62"/>
      <c r="J164" s="62"/>
      <c r="K164" s="62"/>
      <c r="L164" s="62">
        <f t="shared" si="4"/>
        <v>0</v>
      </c>
      <c r="M164" s="62" t="str">
        <f t="shared" si="5"/>
        <v/>
      </c>
      <c r="N164" s="63"/>
      <c r="O164" s="64"/>
      <c r="P164" s="64"/>
      <c r="Q164" s="65"/>
    </row>
    <row r="165" ht="16.5" customHeight="1" spans="1:17">
      <c r="A165" s="232"/>
      <c r="B165" s="259"/>
      <c r="C165" s="56"/>
      <c r="D165" s="259"/>
      <c r="E165" s="63"/>
      <c r="F165" s="349"/>
      <c r="G165" s="364"/>
      <c r="H165" s="349"/>
      <c r="I165" s="62"/>
      <c r="J165" s="62"/>
      <c r="K165" s="62"/>
      <c r="L165" s="62">
        <f t="shared" si="4"/>
        <v>0</v>
      </c>
      <c r="M165" s="62" t="str">
        <f t="shared" si="5"/>
        <v/>
      </c>
      <c r="N165" s="63"/>
      <c r="O165" s="64"/>
      <c r="P165" s="64"/>
      <c r="Q165" s="65"/>
    </row>
    <row r="166" ht="16.5" customHeight="1" spans="1:17">
      <c r="A166" s="232"/>
      <c r="B166" s="259"/>
      <c r="C166" s="56"/>
      <c r="D166" s="259"/>
      <c r="E166" s="63"/>
      <c r="F166" s="349"/>
      <c r="G166" s="364"/>
      <c r="H166" s="349"/>
      <c r="I166" s="62"/>
      <c r="J166" s="62"/>
      <c r="K166" s="62"/>
      <c r="L166" s="62">
        <f t="shared" si="4"/>
        <v>0</v>
      </c>
      <c r="M166" s="62" t="str">
        <f t="shared" si="5"/>
        <v/>
      </c>
      <c r="N166" s="63"/>
      <c r="O166" s="64"/>
      <c r="P166" s="64"/>
      <c r="Q166" s="65"/>
    </row>
    <row r="167" ht="16.5" customHeight="1" spans="1:17">
      <c r="A167" s="232"/>
      <c r="B167" s="259"/>
      <c r="C167" s="56"/>
      <c r="D167" s="259"/>
      <c r="E167" s="63"/>
      <c r="F167" s="349"/>
      <c r="G167" s="364"/>
      <c r="H167" s="349"/>
      <c r="I167" s="62"/>
      <c r="J167" s="62"/>
      <c r="K167" s="62"/>
      <c r="L167" s="62">
        <f t="shared" si="4"/>
        <v>0</v>
      </c>
      <c r="M167" s="62" t="str">
        <f t="shared" si="5"/>
        <v/>
      </c>
      <c r="N167" s="63"/>
      <c r="O167" s="64"/>
      <c r="P167" s="64"/>
      <c r="Q167" s="65"/>
    </row>
    <row r="168" ht="16.5" customHeight="1" spans="1:17">
      <c r="A168" s="232"/>
      <c r="B168" s="259"/>
      <c r="C168" s="56"/>
      <c r="D168" s="259"/>
      <c r="E168" s="63"/>
      <c r="F168" s="349"/>
      <c r="G168" s="364"/>
      <c r="H168" s="349"/>
      <c r="I168" s="62"/>
      <c r="J168" s="62"/>
      <c r="K168" s="62"/>
      <c r="L168" s="62">
        <f t="shared" si="4"/>
        <v>0</v>
      </c>
      <c r="M168" s="62" t="str">
        <f t="shared" si="5"/>
        <v/>
      </c>
      <c r="N168" s="63"/>
      <c r="O168" s="64"/>
      <c r="P168" s="64"/>
      <c r="Q168" s="65"/>
    </row>
    <row r="169" ht="16.5" customHeight="1" spans="1:17">
      <c r="A169" s="232"/>
      <c r="B169" s="259"/>
      <c r="C169" s="56"/>
      <c r="D169" s="259"/>
      <c r="E169" s="63"/>
      <c r="F169" s="349"/>
      <c r="G169" s="364"/>
      <c r="H169" s="349"/>
      <c r="I169" s="62"/>
      <c r="J169" s="62"/>
      <c r="K169" s="62"/>
      <c r="L169" s="62">
        <f t="shared" si="4"/>
        <v>0</v>
      </c>
      <c r="M169" s="62" t="str">
        <f t="shared" si="5"/>
        <v/>
      </c>
      <c r="N169" s="63"/>
      <c r="O169" s="64"/>
      <c r="P169" s="64"/>
      <c r="Q169" s="65"/>
    </row>
    <row r="170" ht="16.5" customHeight="1" spans="1:17">
      <c r="A170" s="232"/>
      <c r="B170" s="259"/>
      <c r="C170" s="56"/>
      <c r="D170" s="259"/>
      <c r="E170" s="63"/>
      <c r="F170" s="349"/>
      <c r="G170" s="364"/>
      <c r="H170" s="349"/>
      <c r="I170" s="62"/>
      <c r="J170" s="62"/>
      <c r="K170" s="62"/>
      <c r="L170" s="62">
        <f t="shared" si="4"/>
        <v>0</v>
      </c>
      <c r="M170" s="62" t="str">
        <f t="shared" si="5"/>
        <v/>
      </c>
      <c r="N170" s="63"/>
      <c r="O170" s="64"/>
      <c r="P170" s="64"/>
      <c r="Q170" s="65"/>
    </row>
    <row r="171" ht="16.5" customHeight="1" spans="1:17">
      <c r="A171" s="232"/>
      <c r="B171" s="259"/>
      <c r="C171" s="56"/>
      <c r="D171" s="259"/>
      <c r="E171" s="63"/>
      <c r="F171" s="349"/>
      <c r="G171" s="364"/>
      <c r="H171" s="349"/>
      <c r="I171" s="62"/>
      <c r="J171" s="62"/>
      <c r="K171" s="62"/>
      <c r="L171" s="62">
        <f t="shared" si="4"/>
        <v>0</v>
      </c>
      <c r="M171" s="62" t="str">
        <f t="shared" si="5"/>
        <v/>
      </c>
      <c r="N171" s="63"/>
      <c r="O171" s="64"/>
      <c r="P171" s="64"/>
      <c r="Q171" s="65"/>
    </row>
    <row r="172" ht="16.5" customHeight="1" spans="1:17">
      <c r="A172" s="232"/>
      <c r="B172" s="259"/>
      <c r="C172" s="56"/>
      <c r="D172" s="259"/>
      <c r="E172" s="63"/>
      <c r="F172" s="349"/>
      <c r="G172" s="364"/>
      <c r="H172" s="349"/>
      <c r="I172" s="62"/>
      <c r="J172" s="62"/>
      <c r="K172" s="62"/>
      <c r="L172" s="62">
        <f t="shared" si="4"/>
        <v>0</v>
      </c>
      <c r="M172" s="62" t="str">
        <f t="shared" si="5"/>
        <v/>
      </c>
      <c r="N172" s="63"/>
      <c r="O172" s="64"/>
      <c r="P172" s="64"/>
      <c r="Q172" s="65"/>
    </row>
    <row r="173" ht="16.5" customHeight="1" spans="1:17">
      <c r="A173" s="232"/>
      <c r="B173" s="259"/>
      <c r="C173" s="56"/>
      <c r="D173" s="259"/>
      <c r="E173" s="63"/>
      <c r="F173" s="349"/>
      <c r="G173" s="364"/>
      <c r="H173" s="349"/>
      <c r="I173" s="62"/>
      <c r="J173" s="62"/>
      <c r="K173" s="62"/>
      <c r="L173" s="62">
        <f t="shared" si="4"/>
        <v>0</v>
      </c>
      <c r="M173" s="62" t="str">
        <f t="shared" si="5"/>
        <v/>
      </c>
      <c r="N173" s="63"/>
      <c r="O173" s="64"/>
      <c r="P173" s="64"/>
      <c r="Q173" s="65"/>
    </row>
    <row r="174" ht="16.5" customHeight="1" spans="1:17">
      <c r="A174" s="232"/>
      <c r="B174" s="259"/>
      <c r="C174" s="56"/>
      <c r="D174" s="259"/>
      <c r="E174" s="63"/>
      <c r="F174" s="349"/>
      <c r="G174" s="364"/>
      <c r="H174" s="349"/>
      <c r="I174" s="62"/>
      <c r="J174" s="62"/>
      <c r="K174" s="62"/>
      <c r="L174" s="62">
        <f t="shared" si="4"/>
        <v>0</v>
      </c>
      <c r="M174" s="62" t="str">
        <f t="shared" si="5"/>
        <v/>
      </c>
      <c r="N174" s="63"/>
      <c r="O174" s="64"/>
      <c r="P174" s="64"/>
      <c r="Q174" s="65"/>
    </row>
    <row r="175" ht="16.5" customHeight="1" spans="1:17">
      <c r="A175" s="232"/>
      <c r="B175" s="259"/>
      <c r="C175" s="56"/>
      <c r="D175" s="259"/>
      <c r="E175" s="63"/>
      <c r="F175" s="349"/>
      <c r="G175" s="364"/>
      <c r="H175" s="349"/>
      <c r="I175" s="62"/>
      <c r="J175" s="62"/>
      <c r="K175" s="62"/>
      <c r="L175" s="62">
        <f t="shared" si="4"/>
        <v>0</v>
      </c>
      <c r="M175" s="62" t="str">
        <f t="shared" si="5"/>
        <v/>
      </c>
      <c r="N175" s="63"/>
      <c r="O175" s="64"/>
      <c r="P175" s="64"/>
      <c r="Q175" s="65"/>
    </row>
    <row r="176" ht="16.5" customHeight="1" spans="1:17">
      <c r="A176" s="232"/>
      <c r="B176" s="259"/>
      <c r="C176" s="56"/>
      <c r="D176" s="259"/>
      <c r="E176" s="63"/>
      <c r="F176" s="349"/>
      <c r="G176" s="364"/>
      <c r="H176" s="349"/>
      <c r="I176" s="62"/>
      <c r="J176" s="62"/>
      <c r="K176" s="62"/>
      <c r="L176" s="62">
        <f t="shared" si="4"/>
        <v>0</v>
      </c>
      <c r="M176" s="62" t="str">
        <f t="shared" si="5"/>
        <v/>
      </c>
      <c r="N176" s="63"/>
      <c r="O176" s="64"/>
      <c r="P176" s="64"/>
      <c r="Q176" s="65"/>
    </row>
    <row r="177" ht="16.5" customHeight="1" spans="1:17">
      <c r="A177" s="232"/>
      <c r="B177" s="259"/>
      <c r="C177" s="56"/>
      <c r="D177" s="259"/>
      <c r="E177" s="63"/>
      <c r="F177" s="349"/>
      <c r="G177" s="364"/>
      <c r="H177" s="349"/>
      <c r="I177" s="62"/>
      <c r="J177" s="62"/>
      <c r="K177" s="62"/>
      <c r="L177" s="62">
        <f t="shared" si="4"/>
        <v>0</v>
      </c>
      <c r="M177" s="62" t="str">
        <f t="shared" si="5"/>
        <v/>
      </c>
      <c r="N177" s="63"/>
      <c r="O177" s="64"/>
      <c r="P177" s="64"/>
      <c r="Q177" s="65"/>
    </row>
    <row r="178" ht="16.5" customHeight="1" spans="1:17">
      <c r="A178" s="232"/>
      <c r="B178" s="259"/>
      <c r="C178" s="56"/>
      <c r="D178" s="259"/>
      <c r="E178" s="63"/>
      <c r="F178" s="349"/>
      <c r="G178" s="364"/>
      <c r="H178" s="349"/>
      <c r="I178" s="62"/>
      <c r="J178" s="62"/>
      <c r="K178" s="62"/>
      <c r="L178" s="62">
        <f t="shared" si="4"/>
        <v>0</v>
      </c>
      <c r="M178" s="62" t="str">
        <f t="shared" si="5"/>
        <v/>
      </c>
      <c r="N178" s="63"/>
      <c r="O178" s="64"/>
      <c r="P178" s="64"/>
      <c r="Q178" s="65"/>
    </row>
    <row r="179" ht="16.5" customHeight="1" spans="1:17">
      <c r="A179" s="232"/>
      <c r="B179" s="259"/>
      <c r="C179" s="56"/>
      <c r="D179" s="259"/>
      <c r="E179" s="63"/>
      <c r="F179" s="349"/>
      <c r="G179" s="364"/>
      <c r="H179" s="349"/>
      <c r="I179" s="62"/>
      <c r="J179" s="62"/>
      <c r="K179" s="62"/>
      <c r="L179" s="62">
        <f t="shared" si="4"/>
        <v>0</v>
      </c>
      <c r="M179" s="62" t="str">
        <f t="shared" si="5"/>
        <v/>
      </c>
      <c r="N179" s="63"/>
      <c r="O179" s="64"/>
      <c r="P179" s="64"/>
      <c r="Q179" s="65"/>
    </row>
    <row r="180" ht="16.5" customHeight="1" spans="1:17">
      <c r="A180" s="232"/>
      <c r="B180" s="259"/>
      <c r="C180" s="56"/>
      <c r="D180" s="259"/>
      <c r="E180" s="63"/>
      <c r="F180" s="349"/>
      <c r="G180" s="364"/>
      <c r="H180" s="349"/>
      <c r="I180" s="62"/>
      <c r="J180" s="62"/>
      <c r="K180" s="62"/>
      <c r="L180" s="62">
        <f t="shared" si="4"/>
        <v>0</v>
      </c>
      <c r="M180" s="62" t="str">
        <f t="shared" si="5"/>
        <v/>
      </c>
      <c r="N180" s="63"/>
      <c r="O180" s="64"/>
      <c r="P180" s="64"/>
      <c r="Q180" s="65"/>
    </row>
    <row r="181" ht="16.5" customHeight="1" spans="1:17">
      <c r="A181" s="232"/>
      <c r="B181" s="259"/>
      <c r="C181" s="56"/>
      <c r="D181" s="259"/>
      <c r="E181" s="63"/>
      <c r="F181" s="349"/>
      <c r="G181" s="364"/>
      <c r="H181" s="349"/>
      <c r="I181" s="62"/>
      <c r="J181" s="62"/>
      <c r="K181" s="62"/>
      <c r="L181" s="62">
        <f t="shared" si="4"/>
        <v>0</v>
      </c>
      <c r="M181" s="62" t="str">
        <f t="shared" si="5"/>
        <v/>
      </c>
      <c r="N181" s="63"/>
      <c r="O181" s="64"/>
      <c r="P181" s="64"/>
      <c r="Q181" s="65"/>
    </row>
    <row r="182" ht="16.5" customHeight="1" spans="1:17">
      <c r="A182" s="232"/>
      <c r="B182" s="259"/>
      <c r="C182" s="56"/>
      <c r="D182" s="259"/>
      <c r="E182" s="63"/>
      <c r="F182" s="349"/>
      <c r="G182" s="364"/>
      <c r="H182" s="349"/>
      <c r="I182" s="62"/>
      <c r="J182" s="62"/>
      <c r="K182" s="62"/>
      <c r="L182" s="62">
        <f t="shared" si="4"/>
        <v>0</v>
      </c>
      <c r="M182" s="62" t="str">
        <f t="shared" si="5"/>
        <v/>
      </c>
      <c r="N182" s="63"/>
      <c r="O182" s="64"/>
      <c r="P182" s="64"/>
      <c r="Q182" s="65"/>
    </row>
    <row r="183" ht="16.5" customHeight="1" spans="1:17">
      <c r="A183" s="232"/>
      <c r="B183" s="259"/>
      <c r="C183" s="56"/>
      <c r="D183" s="259"/>
      <c r="E183" s="63"/>
      <c r="F183" s="349"/>
      <c r="G183" s="364"/>
      <c r="H183" s="349"/>
      <c r="I183" s="62"/>
      <c r="J183" s="62"/>
      <c r="K183" s="62"/>
      <c r="L183" s="62">
        <f t="shared" si="4"/>
        <v>0</v>
      </c>
      <c r="M183" s="62" t="str">
        <f t="shared" si="5"/>
        <v/>
      </c>
      <c r="N183" s="63"/>
      <c r="O183" s="64"/>
      <c r="P183" s="64"/>
      <c r="Q183" s="65"/>
    </row>
    <row r="184" ht="16.5" customHeight="1" spans="1:17">
      <c r="A184" s="232"/>
      <c r="B184" s="259"/>
      <c r="C184" s="56"/>
      <c r="D184" s="259"/>
      <c r="E184" s="63"/>
      <c r="F184" s="349"/>
      <c r="G184" s="364"/>
      <c r="H184" s="349"/>
      <c r="I184" s="62"/>
      <c r="J184" s="62"/>
      <c r="K184" s="62"/>
      <c r="L184" s="62">
        <f t="shared" si="4"/>
        <v>0</v>
      </c>
      <c r="M184" s="62" t="str">
        <f t="shared" si="5"/>
        <v/>
      </c>
      <c r="N184" s="63"/>
      <c r="O184" s="64"/>
      <c r="P184" s="64"/>
      <c r="Q184" s="65"/>
    </row>
    <row r="185" ht="16.5" customHeight="1" spans="1:17">
      <c r="A185" s="232"/>
      <c r="B185" s="259"/>
      <c r="C185" s="56"/>
      <c r="D185" s="259"/>
      <c r="E185" s="63"/>
      <c r="F185" s="349"/>
      <c r="G185" s="364"/>
      <c r="H185" s="349"/>
      <c r="I185" s="62"/>
      <c r="J185" s="62"/>
      <c r="K185" s="62"/>
      <c r="L185" s="62">
        <f t="shared" si="4"/>
        <v>0</v>
      </c>
      <c r="M185" s="62" t="str">
        <f t="shared" si="5"/>
        <v/>
      </c>
      <c r="N185" s="63"/>
      <c r="O185" s="64"/>
      <c r="P185" s="64"/>
      <c r="Q185" s="65"/>
    </row>
    <row r="186" ht="16.5" customHeight="1" spans="1:17">
      <c r="A186" s="232"/>
      <c r="B186" s="259"/>
      <c r="C186" s="56"/>
      <c r="D186" s="259"/>
      <c r="E186" s="63"/>
      <c r="F186" s="349"/>
      <c r="G186" s="364"/>
      <c r="H186" s="349"/>
      <c r="I186" s="62"/>
      <c r="J186" s="62"/>
      <c r="K186" s="62"/>
      <c r="L186" s="62">
        <f t="shared" si="4"/>
        <v>0</v>
      </c>
      <c r="M186" s="62" t="str">
        <f t="shared" si="5"/>
        <v/>
      </c>
      <c r="N186" s="63"/>
      <c r="O186" s="64"/>
      <c r="P186" s="64"/>
      <c r="Q186" s="65"/>
    </row>
    <row r="187" ht="16.5" customHeight="1" spans="1:17">
      <c r="A187" s="232"/>
      <c r="B187" s="259"/>
      <c r="C187" s="56"/>
      <c r="D187" s="259"/>
      <c r="E187" s="63"/>
      <c r="F187" s="349"/>
      <c r="G187" s="364"/>
      <c r="H187" s="349"/>
      <c r="I187" s="62"/>
      <c r="J187" s="62"/>
      <c r="K187" s="62"/>
      <c r="L187" s="62">
        <f t="shared" si="4"/>
        <v>0</v>
      </c>
      <c r="M187" s="62" t="str">
        <f t="shared" si="5"/>
        <v/>
      </c>
      <c r="N187" s="63"/>
      <c r="O187" s="64"/>
      <c r="P187" s="64"/>
      <c r="Q187" s="65"/>
    </row>
    <row r="188" ht="16.5" customHeight="1" spans="1:17">
      <c r="A188" s="232"/>
      <c r="B188" s="259"/>
      <c r="C188" s="56"/>
      <c r="D188" s="259"/>
      <c r="E188" s="63"/>
      <c r="F188" s="349"/>
      <c r="G188" s="364"/>
      <c r="H188" s="349"/>
      <c r="I188" s="62"/>
      <c r="J188" s="62"/>
      <c r="K188" s="62"/>
      <c r="L188" s="62">
        <f t="shared" si="4"/>
        <v>0</v>
      </c>
      <c r="M188" s="62" t="str">
        <f t="shared" si="5"/>
        <v/>
      </c>
      <c r="N188" s="63"/>
      <c r="O188" s="64"/>
      <c r="P188" s="64"/>
      <c r="Q188" s="65"/>
    </row>
    <row r="189" ht="16.5" customHeight="1" spans="1:17">
      <c r="A189" s="232"/>
      <c r="B189" s="259"/>
      <c r="C189" s="56"/>
      <c r="D189" s="259"/>
      <c r="E189" s="63"/>
      <c r="F189" s="349"/>
      <c r="G189" s="364"/>
      <c r="H189" s="349"/>
      <c r="I189" s="62"/>
      <c r="J189" s="62"/>
      <c r="K189" s="62"/>
      <c r="L189" s="62">
        <f t="shared" si="4"/>
        <v>0</v>
      </c>
      <c r="M189" s="62" t="str">
        <f t="shared" si="5"/>
        <v/>
      </c>
      <c r="N189" s="63"/>
      <c r="O189" s="64"/>
      <c r="P189" s="64"/>
      <c r="Q189" s="65"/>
    </row>
    <row r="190" ht="16.5" customHeight="1" spans="1:17">
      <c r="A190" s="232"/>
      <c r="B190" s="259"/>
      <c r="C190" s="56"/>
      <c r="D190" s="259"/>
      <c r="E190" s="63"/>
      <c r="F190" s="349"/>
      <c r="G190" s="364"/>
      <c r="H190" s="349"/>
      <c r="I190" s="62"/>
      <c r="J190" s="62"/>
      <c r="K190" s="62"/>
      <c r="L190" s="62">
        <f t="shared" si="4"/>
        <v>0</v>
      </c>
      <c r="M190" s="62" t="str">
        <f t="shared" si="5"/>
        <v/>
      </c>
      <c r="N190" s="63"/>
      <c r="O190" s="64"/>
      <c r="P190" s="64"/>
      <c r="Q190" s="65"/>
    </row>
    <row r="191" ht="16.5" customHeight="1" spans="1:17">
      <c r="A191" s="232"/>
      <c r="B191" s="259"/>
      <c r="C191" s="56"/>
      <c r="D191" s="259"/>
      <c r="E191" s="63"/>
      <c r="F191" s="349"/>
      <c r="G191" s="364"/>
      <c r="H191" s="349"/>
      <c r="I191" s="62"/>
      <c r="J191" s="62"/>
      <c r="K191" s="62"/>
      <c r="L191" s="62">
        <f t="shared" si="4"/>
        <v>0</v>
      </c>
      <c r="M191" s="62" t="str">
        <f t="shared" si="5"/>
        <v/>
      </c>
      <c r="N191" s="63"/>
      <c r="O191" s="64"/>
      <c r="P191" s="64"/>
      <c r="Q191" s="65"/>
    </row>
    <row r="192" ht="16.5" customHeight="1" spans="1:17">
      <c r="A192" s="232"/>
      <c r="B192" s="259"/>
      <c r="C192" s="56"/>
      <c r="D192" s="259"/>
      <c r="E192" s="63"/>
      <c r="F192" s="349"/>
      <c r="G192" s="364"/>
      <c r="H192" s="349"/>
      <c r="I192" s="62"/>
      <c r="J192" s="62"/>
      <c r="K192" s="62"/>
      <c r="L192" s="62">
        <f t="shared" si="4"/>
        <v>0</v>
      </c>
      <c r="M192" s="62" t="str">
        <f t="shared" si="5"/>
        <v/>
      </c>
      <c r="N192" s="63"/>
      <c r="O192" s="64"/>
      <c r="P192" s="64"/>
      <c r="Q192" s="65"/>
    </row>
    <row r="193" ht="16.5" customHeight="1" spans="1:17">
      <c r="A193" s="232"/>
      <c r="B193" s="259"/>
      <c r="C193" s="56"/>
      <c r="D193" s="259"/>
      <c r="E193" s="63"/>
      <c r="F193" s="349"/>
      <c r="G193" s="364"/>
      <c r="H193" s="349"/>
      <c r="I193" s="62"/>
      <c r="J193" s="62"/>
      <c r="K193" s="62"/>
      <c r="L193" s="62">
        <f t="shared" si="4"/>
        <v>0</v>
      </c>
      <c r="M193" s="62" t="str">
        <f t="shared" si="5"/>
        <v/>
      </c>
      <c r="N193" s="63"/>
      <c r="O193" s="64"/>
      <c r="P193" s="64"/>
      <c r="Q193" s="65"/>
    </row>
    <row r="194" ht="16.5" customHeight="1" spans="1:17">
      <c r="A194" s="232"/>
      <c r="B194" s="259"/>
      <c r="C194" s="56"/>
      <c r="D194" s="259"/>
      <c r="E194" s="63"/>
      <c r="F194" s="349"/>
      <c r="G194" s="364"/>
      <c r="H194" s="349"/>
      <c r="I194" s="62"/>
      <c r="J194" s="62"/>
      <c r="K194" s="62"/>
      <c r="L194" s="62">
        <f t="shared" si="4"/>
        <v>0</v>
      </c>
      <c r="M194" s="62" t="str">
        <f t="shared" si="5"/>
        <v/>
      </c>
      <c r="N194" s="63"/>
      <c r="O194" s="64"/>
      <c r="P194" s="64"/>
      <c r="Q194" s="65"/>
    </row>
    <row r="195" ht="16.5" customHeight="1" spans="1:17">
      <c r="A195" s="232"/>
      <c r="B195" s="259"/>
      <c r="C195" s="56"/>
      <c r="D195" s="259"/>
      <c r="E195" s="63"/>
      <c r="F195" s="349"/>
      <c r="G195" s="364"/>
      <c r="H195" s="349"/>
      <c r="I195" s="62"/>
      <c r="J195" s="62"/>
      <c r="K195" s="62"/>
      <c r="L195" s="62">
        <f t="shared" si="4"/>
        <v>0</v>
      </c>
      <c r="M195" s="62" t="str">
        <f t="shared" si="5"/>
        <v/>
      </c>
      <c r="N195" s="63"/>
      <c r="O195" s="64"/>
      <c r="P195" s="64"/>
      <c r="Q195" s="65"/>
    </row>
    <row r="196" ht="16.5" customHeight="1" spans="1:17">
      <c r="A196" s="232"/>
      <c r="B196" s="259"/>
      <c r="C196" s="56"/>
      <c r="D196" s="259"/>
      <c r="E196" s="63"/>
      <c r="F196" s="349"/>
      <c r="G196" s="364"/>
      <c r="H196" s="349"/>
      <c r="I196" s="62"/>
      <c r="J196" s="62"/>
      <c r="K196" s="62"/>
      <c r="L196" s="62">
        <f t="shared" si="4"/>
        <v>0</v>
      </c>
      <c r="M196" s="62" t="str">
        <f t="shared" si="5"/>
        <v/>
      </c>
      <c r="N196" s="63"/>
      <c r="O196" s="64"/>
      <c r="P196" s="64"/>
      <c r="Q196" s="65"/>
    </row>
    <row r="197" ht="16.5" customHeight="1" spans="1:17">
      <c r="A197" s="232"/>
      <c r="B197" s="259"/>
      <c r="C197" s="56"/>
      <c r="D197" s="259"/>
      <c r="E197" s="63"/>
      <c r="F197" s="349"/>
      <c r="G197" s="364"/>
      <c r="H197" s="349"/>
      <c r="I197" s="62"/>
      <c r="J197" s="62"/>
      <c r="K197" s="62"/>
      <c r="L197" s="62">
        <f t="shared" si="4"/>
        <v>0</v>
      </c>
      <c r="M197" s="62" t="str">
        <f t="shared" si="5"/>
        <v/>
      </c>
      <c r="N197" s="63"/>
      <c r="O197" s="64"/>
      <c r="P197" s="64"/>
      <c r="Q197" s="65"/>
    </row>
    <row r="198" ht="16.5" customHeight="1" spans="1:17">
      <c r="A198" s="232"/>
      <c r="B198" s="259"/>
      <c r="C198" s="56"/>
      <c r="D198" s="259"/>
      <c r="E198" s="63"/>
      <c r="F198" s="349"/>
      <c r="G198" s="364"/>
      <c r="H198" s="349"/>
      <c r="I198" s="62"/>
      <c r="J198" s="62"/>
      <c r="K198" s="62"/>
      <c r="L198" s="62">
        <f t="shared" si="4"/>
        <v>0</v>
      </c>
      <c r="M198" s="62" t="str">
        <f t="shared" si="5"/>
        <v/>
      </c>
      <c r="N198" s="63"/>
      <c r="O198" s="64"/>
      <c r="P198" s="64"/>
      <c r="Q198" s="65"/>
    </row>
    <row r="199" ht="16.5" customHeight="1" spans="1:17">
      <c r="A199" s="232"/>
      <c r="B199" s="259"/>
      <c r="C199" s="56"/>
      <c r="D199" s="259"/>
      <c r="E199" s="63"/>
      <c r="F199" s="349"/>
      <c r="G199" s="364"/>
      <c r="H199" s="349"/>
      <c r="I199" s="62"/>
      <c r="J199" s="62"/>
      <c r="K199" s="62"/>
      <c r="L199" s="62">
        <f t="shared" ref="L199:L262" si="6">K199-H199</f>
        <v>0</v>
      </c>
      <c r="M199" s="62" t="str">
        <f t="shared" ref="M199:M262" si="7">IF(H199=0,"",L199/H199*100)</f>
        <v/>
      </c>
      <c r="N199" s="63"/>
      <c r="O199" s="64"/>
      <c r="P199" s="64"/>
      <c r="Q199" s="65"/>
    </row>
    <row r="200" ht="16.5" customHeight="1" spans="1:17">
      <c r="A200" s="232"/>
      <c r="B200" s="259"/>
      <c r="C200" s="56"/>
      <c r="D200" s="259"/>
      <c r="E200" s="63"/>
      <c r="F200" s="349"/>
      <c r="G200" s="364"/>
      <c r="H200" s="349"/>
      <c r="I200" s="62"/>
      <c r="J200" s="62"/>
      <c r="K200" s="62"/>
      <c r="L200" s="62">
        <f t="shared" si="6"/>
        <v>0</v>
      </c>
      <c r="M200" s="62" t="str">
        <f t="shared" si="7"/>
        <v/>
      </c>
      <c r="N200" s="63"/>
      <c r="O200" s="64"/>
      <c r="P200" s="64"/>
      <c r="Q200" s="65"/>
    </row>
    <row r="201" ht="16.5" customHeight="1" spans="1:17">
      <c r="A201" s="232"/>
      <c r="B201" s="259"/>
      <c r="C201" s="56"/>
      <c r="D201" s="259"/>
      <c r="E201" s="63"/>
      <c r="F201" s="349"/>
      <c r="G201" s="364"/>
      <c r="H201" s="349"/>
      <c r="I201" s="62"/>
      <c r="J201" s="62"/>
      <c r="K201" s="62"/>
      <c r="L201" s="62">
        <f t="shared" si="6"/>
        <v>0</v>
      </c>
      <c r="M201" s="62" t="str">
        <f t="shared" si="7"/>
        <v/>
      </c>
      <c r="N201" s="63"/>
      <c r="O201" s="64"/>
      <c r="P201" s="64"/>
      <c r="Q201" s="65"/>
    </row>
    <row r="202" ht="16.5" customHeight="1" spans="1:17">
      <c r="A202" s="232"/>
      <c r="B202" s="259"/>
      <c r="C202" s="56"/>
      <c r="D202" s="259"/>
      <c r="E202" s="63"/>
      <c r="F202" s="349"/>
      <c r="G202" s="364"/>
      <c r="H202" s="349"/>
      <c r="I202" s="62"/>
      <c r="J202" s="62"/>
      <c r="K202" s="62"/>
      <c r="L202" s="62">
        <f t="shared" si="6"/>
        <v>0</v>
      </c>
      <c r="M202" s="62" t="str">
        <f t="shared" si="7"/>
        <v/>
      </c>
      <c r="N202" s="63"/>
      <c r="O202" s="64"/>
      <c r="P202" s="64"/>
      <c r="Q202" s="65"/>
    </row>
    <row r="203" ht="16.5" customHeight="1" spans="1:17">
      <c r="A203" s="232"/>
      <c r="B203" s="259"/>
      <c r="C203" s="56"/>
      <c r="D203" s="259"/>
      <c r="E203" s="63"/>
      <c r="F203" s="349"/>
      <c r="G203" s="364"/>
      <c r="H203" s="349"/>
      <c r="I203" s="62"/>
      <c r="J203" s="62"/>
      <c r="K203" s="62"/>
      <c r="L203" s="62">
        <f t="shared" si="6"/>
        <v>0</v>
      </c>
      <c r="M203" s="62" t="str">
        <f t="shared" si="7"/>
        <v/>
      </c>
      <c r="N203" s="63"/>
      <c r="O203" s="64"/>
      <c r="P203" s="64"/>
      <c r="Q203" s="65"/>
    </row>
    <row r="204" ht="16.5" customHeight="1" spans="1:17">
      <c r="A204" s="232"/>
      <c r="B204" s="259"/>
      <c r="C204" s="56"/>
      <c r="D204" s="259"/>
      <c r="E204" s="63"/>
      <c r="F204" s="349"/>
      <c r="G204" s="364"/>
      <c r="H204" s="349"/>
      <c r="I204" s="62"/>
      <c r="J204" s="62"/>
      <c r="K204" s="62"/>
      <c r="L204" s="62">
        <f t="shared" si="6"/>
        <v>0</v>
      </c>
      <c r="M204" s="62" t="str">
        <f t="shared" si="7"/>
        <v/>
      </c>
      <c r="N204" s="63"/>
      <c r="O204" s="64"/>
      <c r="P204" s="64"/>
      <c r="Q204" s="65"/>
    </row>
    <row r="205" ht="16.5" customHeight="1" spans="1:17">
      <c r="A205" s="232"/>
      <c r="B205" s="259"/>
      <c r="C205" s="56"/>
      <c r="D205" s="259"/>
      <c r="E205" s="63"/>
      <c r="F205" s="349"/>
      <c r="G205" s="364"/>
      <c r="H205" s="349"/>
      <c r="I205" s="62"/>
      <c r="J205" s="62"/>
      <c r="K205" s="62"/>
      <c r="L205" s="62">
        <f t="shared" si="6"/>
        <v>0</v>
      </c>
      <c r="M205" s="62" t="str">
        <f t="shared" si="7"/>
        <v/>
      </c>
      <c r="N205" s="63"/>
      <c r="O205" s="64"/>
      <c r="P205" s="64"/>
      <c r="Q205" s="65"/>
    </row>
    <row r="206" ht="16.5" customHeight="1" spans="1:17">
      <c r="A206" s="232"/>
      <c r="B206" s="259"/>
      <c r="C206" s="56"/>
      <c r="D206" s="259"/>
      <c r="E206" s="63"/>
      <c r="F206" s="349"/>
      <c r="G206" s="364"/>
      <c r="H206" s="349"/>
      <c r="I206" s="62"/>
      <c r="J206" s="62"/>
      <c r="K206" s="62"/>
      <c r="L206" s="62">
        <f t="shared" si="6"/>
        <v>0</v>
      </c>
      <c r="M206" s="62" t="str">
        <f t="shared" si="7"/>
        <v/>
      </c>
      <c r="N206" s="63"/>
      <c r="O206" s="64"/>
      <c r="P206" s="64"/>
      <c r="Q206" s="65"/>
    </row>
    <row r="207" ht="16.5" customHeight="1" spans="1:17">
      <c r="A207" s="232"/>
      <c r="B207" s="259"/>
      <c r="C207" s="56"/>
      <c r="D207" s="259"/>
      <c r="E207" s="63"/>
      <c r="F207" s="349"/>
      <c r="G207" s="364"/>
      <c r="H207" s="349"/>
      <c r="I207" s="62"/>
      <c r="J207" s="62"/>
      <c r="K207" s="62"/>
      <c r="L207" s="62">
        <f t="shared" si="6"/>
        <v>0</v>
      </c>
      <c r="M207" s="62" t="str">
        <f t="shared" si="7"/>
        <v/>
      </c>
      <c r="N207" s="63"/>
      <c r="O207" s="64"/>
      <c r="P207" s="64"/>
      <c r="Q207" s="65"/>
    </row>
    <row r="208" ht="16.5" customHeight="1" spans="1:17">
      <c r="A208" s="232"/>
      <c r="B208" s="259"/>
      <c r="C208" s="56"/>
      <c r="D208" s="259"/>
      <c r="E208" s="63"/>
      <c r="F208" s="349"/>
      <c r="G208" s="364"/>
      <c r="H208" s="349"/>
      <c r="I208" s="62"/>
      <c r="J208" s="62"/>
      <c r="K208" s="62"/>
      <c r="L208" s="62">
        <f t="shared" si="6"/>
        <v>0</v>
      </c>
      <c r="M208" s="62" t="str">
        <f t="shared" si="7"/>
        <v/>
      </c>
      <c r="N208" s="63"/>
      <c r="O208" s="64"/>
      <c r="P208" s="64"/>
      <c r="Q208" s="65"/>
    </row>
    <row r="209" ht="16.5" customHeight="1" spans="1:17">
      <c r="A209" s="232"/>
      <c r="B209" s="259"/>
      <c r="C209" s="56"/>
      <c r="D209" s="259"/>
      <c r="E209" s="63"/>
      <c r="F209" s="349"/>
      <c r="G209" s="364"/>
      <c r="H209" s="349"/>
      <c r="I209" s="62"/>
      <c r="J209" s="62"/>
      <c r="K209" s="62"/>
      <c r="L209" s="62">
        <f t="shared" si="6"/>
        <v>0</v>
      </c>
      <c r="M209" s="62" t="str">
        <f t="shared" si="7"/>
        <v/>
      </c>
      <c r="N209" s="63"/>
      <c r="O209" s="64"/>
      <c r="P209" s="64"/>
      <c r="Q209" s="65"/>
    </row>
    <row r="210" ht="16.5" customHeight="1" spans="1:17">
      <c r="A210" s="232"/>
      <c r="B210" s="259"/>
      <c r="C210" s="56"/>
      <c r="D210" s="259"/>
      <c r="E210" s="63"/>
      <c r="F210" s="349"/>
      <c r="G210" s="364"/>
      <c r="H210" s="349"/>
      <c r="I210" s="62"/>
      <c r="J210" s="62"/>
      <c r="K210" s="62"/>
      <c r="L210" s="62">
        <f t="shared" si="6"/>
        <v>0</v>
      </c>
      <c r="M210" s="62" t="str">
        <f t="shared" si="7"/>
        <v/>
      </c>
      <c r="N210" s="63"/>
      <c r="O210" s="64"/>
      <c r="P210" s="64"/>
      <c r="Q210" s="65"/>
    </row>
    <row r="211" ht="16.5" customHeight="1" spans="1:17">
      <c r="A211" s="232"/>
      <c r="B211" s="259"/>
      <c r="C211" s="56"/>
      <c r="D211" s="259"/>
      <c r="E211" s="63"/>
      <c r="F211" s="349"/>
      <c r="G211" s="364"/>
      <c r="H211" s="349"/>
      <c r="I211" s="62"/>
      <c r="J211" s="62"/>
      <c r="K211" s="62"/>
      <c r="L211" s="62">
        <f t="shared" si="6"/>
        <v>0</v>
      </c>
      <c r="M211" s="62" t="str">
        <f t="shared" si="7"/>
        <v/>
      </c>
      <c r="N211" s="63"/>
      <c r="O211" s="64"/>
      <c r="P211" s="64"/>
      <c r="Q211" s="65"/>
    </row>
    <row r="212" ht="16.5" customHeight="1" spans="1:17">
      <c r="A212" s="232"/>
      <c r="B212" s="259"/>
      <c r="C212" s="56"/>
      <c r="D212" s="259"/>
      <c r="E212" s="63"/>
      <c r="F212" s="349"/>
      <c r="G212" s="364"/>
      <c r="H212" s="349"/>
      <c r="I212" s="62"/>
      <c r="J212" s="62"/>
      <c r="K212" s="62"/>
      <c r="L212" s="62">
        <f t="shared" si="6"/>
        <v>0</v>
      </c>
      <c r="M212" s="62" t="str">
        <f t="shared" si="7"/>
        <v/>
      </c>
      <c r="N212" s="63"/>
      <c r="O212" s="64"/>
      <c r="P212" s="64"/>
      <c r="Q212" s="65"/>
    </row>
    <row r="213" ht="16.5" customHeight="1" spans="1:17">
      <c r="A213" s="232"/>
      <c r="B213" s="259"/>
      <c r="C213" s="56"/>
      <c r="D213" s="259"/>
      <c r="E213" s="63"/>
      <c r="F213" s="349"/>
      <c r="G213" s="364"/>
      <c r="H213" s="349"/>
      <c r="I213" s="62"/>
      <c r="J213" s="62"/>
      <c r="K213" s="62"/>
      <c r="L213" s="62">
        <f t="shared" si="6"/>
        <v>0</v>
      </c>
      <c r="M213" s="62" t="str">
        <f t="shared" si="7"/>
        <v/>
      </c>
      <c r="N213" s="63"/>
      <c r="O213" s="64"/>
      <c r="P213" s="64"/>
      <c r="Q213" s="65"/>
    </row>
    <row r="214" ht="16.5" customHeight="1" spans="1:17">
      <c r="A214" s="232"/>
      <c r="B214" s="259"/>
      <c r="C214" s="56"/>
      <c r="D214" s="259"/>
      <c r="E214" s="63"/>
      <c r="F214" s="349"/>
      <c r="G214" s="364"/>
      <c r="H214" s="349"/>
      <c r="I214" s="62"/>
      <c r="J214" s="62"/>
      <c r="K214" s="62"/>
      <c r="L214" s="62">
        <f t="shared" si="6"/>
        <v>0</v>
      </c>
      <c r="M214" s="62" t="str">
        <f t="shared" si="7"/>
        <v/>
      </c>
      <c r="N214" s="63"/>
      <c r="O214" s="64"/>
      <c r="P214" s="64"/>
      <c r="Q214" s="65"/>
    </row>
    <row r="215" ht="16.5" customHeight="1" spans="1:17">
      <c r="A215" s="232"/>
      <c r="B215" s="259"/>
      <c r="C215" s="56"/>
      <c r="D215" s="259"/>
      <c r="E215" s="63"/>
      <c r="F215" s="349"/>
      <c r="G215" s="364"/>
      <c r="H215" s="349"/>
      <c r="I215" s="62"/>
      <c r="J215" s="62"/>
      <c r="K215" s="62"/>
      <c r="L215" s="62">
        <f t="shared" si="6"/>
        <v>0</v>
      </c>
      <c r="M215" s="62" t="str">
        <f t="shared" si="7"/>
        <v/>
      </c>
      <c r="N215" s="63"/>
      <c r="O215" s="64"/>
      <c r="P215" s="64"/>
      <c r="Q215" s="65"/>
    </row>
    <row r="216" ht="16.5" customHeight="1" spans="1:17">
      <c r="A216" s="232"/>
      <c r="B216" s="259"/>
      <c r="C216" s="56"/>
      <c r="D216" s="259"/>
      <c r="E216" s="63"/>
      <c r="F216" s="349"/>
      <c r="G216" s="364"/>
      <c r="H216" s="349"/>
      <c r="I216" s="62"/>
      <c r="J216" s="62"/>
      <c r="K216" s="62"/>
      <c r="L216" s="62">
        <f t="shared" si="6"/>
        <v>0</v>
      </c>
      <c r="M216" s="62" t="str">
        <f t="shared" si="7"/>
        <v/>
      </c>
      <c r="N216" s="63"/>
      <c r="O216" s="64"/>
      <c r="P216" s="64"/>
      <c r="Q216" s="65"/>
    </row>
    <row r="217" ht="16.5" customHeight="1" spans="1:17">
      <c r="A217" s="232"/>
      <c r="B217" s="259"/>
      <c r="C217" s="56"/>
      <c r="D217" s="259"/>
      <c r="E217" s="63"/>
      <c r="F217" s="349"/>
      <c r="G217" s="364"/>
      <c r="H217" s="349"/>
      <c r="I217" s="62"/>
      <c r="J217" s="62"/>
      <c r="K217" s="62"/>
      <c r="L217" s="62">
        <f t="shared" si="6"/>
        <v>0</v>
      </c>
      <c r="M217" s="62" t="str">
        <f t="shared" si="7"/>
        <v/>
      </c>
      <c r="N217" s="63"/>
      <c r="O217" s="64"/>
      <c r="P217" s="64"/>
      <c r="Q217" s="65"/>
    </row>
    <row r="218" ht="16.5" customHeight="1" spans="1:17">
      <c r="A218" s="232"/>
      <c r="B218" s="259"/>
      <c r="C218" s="56"/>
      <c r="D218" s="259"/>
      <c r="E218" s="63"/>
      <c r="F218" s="349"/>
      <c r="G218" s="364"/>
      <c r="H218" s="349"/>
      <c r="I218" s="62"/>
      <c r="J218" s="62"/>
      <c r="K218" s="62"/>
      <c r="L218" s="62">
        <f t="shared" si="6"/>
        <v>0</v>
      </c>
      <c r="M218" s="62" t="str">
        <f t="shared" si="7"/>
        <v/>
      </c>
      <c r="N218" s="63"/>
      <c r="O218" s="64"/>
      <c r="P218" s="64"/>
      <c r="Q218" s="65"/>
    </row>
    <row r="219" ht="16.5" customHeight="1" spans="1:17">
      <c r="A219" s="232"/>
      <c r="B219" s="259"/>
      <c r="C219" s="56"/>
      <c r="D219" s="259"/>
      <c r="E219" s="63"/>
      <c r="F219" s="349"/>
      <c r="G219" s="364"/>
      <c r="H219" s="349"/>
      <c r="I219" s="62"/>
      <c r="J219" s="62"/>
      <c r="K219" s="62"/>
      <c r="L219" s="62">
        <f t="shared" si="6"/>
        <v>0</v>
      </c>
      <c r="M219" s="62" t="str">
        <f t="shared" si="7"/>
        <v/>
      </c>
      <c r="N219" s="63"/>
      <c r="O219" s="64"/>
      <c r="P219" s="64"/>
      <c r="Q219" s="65"/>
    </row>
    <row r="220" ht="16.5" customHeight="1" spans="1:17">
      <c r="A220" s="232"/>
      <c r="B220" s="259"/>
      <c r="C220" s="56"/>
      <c r="D220" s="259"/>
      <c r="E220" s="63"/>
      <c r="F220" s="349"/>
      <c r="G220" s="364"/>
      <c r="H220" s="349"/>
      <c r="I220" s="62"/>
      <c r="J220" s="62"/>
      <c r="K220" s="62"/>
      <c r="L220" s="62">
        <f t="shared" si="6"/>
        <v>0</v>
      </c>
      <c r="M220" s="62" t="str">
        <f t="shared" si="7"/>
        <v/>
      </c>
      <c r="N220" s="63"/>
      <c r="O220" s="64"/>
      <c r="P220" s="64"/>
      <c r="Q220" s="65"/>
    </row>
    <row r="221" ht="16.5" customHeight="1" spans="1:17">
      <c r="A221" s="232"/>
      <c r="B221" s="259"/>
      <c r="C221" s="56"/>
      <c r="D221" s="259"/>
      <c r="E221" s="63"/>
      <c r="F221" s="349"/>
      <c r="G221" s="364"/>
      <c r="H221" s="349"/>
      <c r="I221" s="62"/>
      <c r="J221" s="62"/>
      <c r="K221" s="62"/>
      <c r="L221" s="62">
        <f t="shared" si="6"/>
        <v>0</v>
      </c>
      <c r="M221" s="62" t="str">
        <f t="shared" si="7"/>
        <v/>
      </c>
      <c r="N221" s="63"/>
      <c r="O221" s="64"/>
      <c r="P221" s="64"/>
      <c r="Q221" s="65"/>
    </row>
    <row r="222" ht="16.5" customHeight="1" spans="1:17">
      <c r="A222" s="232"/>
      <c r="B222" s="259"/>
      <c r="C222" s="56"/>
      <c r="D222" s="259"/>
      <c r="E222" s="63"/>
      <c r="F222" s="349"/>
      <c r="G222" s="364"/>
      <c r="H222" s="349"/>
      <c r="I222" s="62"/>
      <c r="J222" s="62"/>
      <c r="K222" s="62"/>
      <c r="L222" s="62">
        <f t="shared" si="6"/>
        <v>0</v>
      </c>
      <c r="M222" s="62" t="str">
        <f t="shared" si="7"/>
        <v/>
      </c>
      <c r="N222" s="63"/>
      <c r="O222" s="64"/>
      <c r="P222" s="64"/>
      <c r="Q222" s="65"/>
    </row>
    <row r="223" ht="16.5" customHeight="1" spans="1:17">
      <c r="A223" s="232"/>
      <c r="B223" s="259"/>
      <c r="C223" s="56"/>
      <c r="D223" s="259"/>
      <c r="E223" s="63"/>
      <c r="F223" s="349"/>
      <c r="G223" s="364"/>
      <c r="H223" s="349"/>
      <c r="I223" s="62"/>
      <c r="J223" s="62"/>
      <c r="K223" s="62"/>
      <c r="L223" s="62">
        <f t="shared" si="6"/>
        <v>0</v>
      </c>
      <c r="M223" s="62" t="str">
        <f t="shared" si="7"/>
        <v/>
      </c>
      <c r="N223" s="63"/>
      <c r="O223" s="64"/>
      <c r="P223" s="64"/>
      <c r="Q223" s="65"/>
    </row>
    <row r="224" ht="16.5" customHeight="1" spans="1:17">
      <c r="A224" s="232"/>
      <c r="B224" s="259"/>
      <c r="C224" s="56"/>
      <c r="D224" s="259"/>
      <c r="E224" s="63"/>
      <c r="F224" s="349"/>
      <c r="G224" s="364"/>
      <c r="H224" s="349"/>
      <c r="I224" s="62"/>
      <c r="J224" s="62"/>
      <c r="K224" s="62"/>
      <c r="L224" s="62">
        <f t="shared" si="6"/>
        <v>0</v>
      </c>
      <c r="M224" s="62" t="str">
        <f t="shared" si="7"/>
        <v/>
      </c>
      <c r="N224" s="63"/>
      <c r="O224" s="64"/>
      <c r="P224" s="64"/>
      <c r="Q224" s="65"/>
    </row>
    <row r="225" ht="16.5" customHeight="1" spans="1:17">
      <c r="A225" s="232"/>
      <c r="B225" s="259"/>
      <c r="C225" s="56"/>
      <c r="D225" s="259"/>
      <c r="E225" s="63"/>
      <c r="F225" s="349"/>
      <c r="G225" s="364"/>
      <c r="H225" s="349"/>
      <c r="I225" s="62"/>
      <c r="J225" s="62"/>
      <c r="K225" s="62"/>
      <c r="L225" s="62">
        <f t="shared" si="6"/>
        <v>0</v>
      </c>
      <c r="M225" s="62" t="str">
        <f t="shared" si="7"/>
        <v/>
      </c>
      <c r="N225" s="63"/>
      <c r="O225" s="64"/>
      <c r="P225" s="64"/>
      <c r="Q225" s="65"/>
    </row>
    <row r="226" ht="16.5" customHeight="1" spans="1:17">
      <c r="A226" s="232"/>
      <c r="B226" s="259"/>
      <c r="C226" s="56"/>
      <c r="D226" s="259"/>
      <c r="E226" s="63"/>
      <c r="F226" s="349"/>
      <c r="G226" s="364"/>
      <c r="H226" s="349"/>
      <c r="I226" s="62"/>
      <c r="J226" s="62"/>
      <c r="K226" s="62"/>
      <c r="L226" s="62">
        <f t="shared" si="6"/>
        <v>0</v>
      </c>
      <c r="M226" s="62" t="str">
        <f t="shared" si="7"/>
        <v/>
      </c>
      <c r="N226" s="63"/>
      <c r="O226" s="64"/>
      <c r="P226" s="64"/>
      <c r="Q226" s="65"/>
    </row>
    <row r="227" ht="16.5" customHeight="1" spans="1:17">
      <c r="A227" s="232"/>
      <c r="B227" s="259"/>
      <c r="C227" s="56"/>
      <c r="D227" s="259"/>
      <c r="E227" s="63"/>
      <c r="F227" s="349"/>
      <c r="G227" s="364"/>
      <c r="H227" s="349"/>
      <c r="I227" s="62"/>
      <c r="J227" s="62"/>
      <c r="K227" s="62"/>
      <c r="L227" s="62">
        <f t="shared" si="6"/>
        <v>0</v>
      </c>
      <c r="M227" s="62" t="str">
        <f t="shared" si="7"/>
        <v/>
      </c>
      <c r="N227" s="63"/>
      <c r="O227" s="64"/>
      <c r="P227" s="64"/>
      <c r="Q227" s="65"/>
    </row>
    <row r="228" ht="16.5" customHeight="1" spans="1:17">
      <c r="A228" s="232"/>
      <c r="B228" s="259"/>
      <c r="C228" s="56"/>
      <c r="D228" s="259"/>
      <c r="E228" s="63"/>
      <c r="F228" s="349"/>
      <c r="G228" s="364"/>
      <c r="H228" s="349"/>
      <c r="I228" s="62"/>
      <c r="J228" s="62"/>
      <c r="K228" s="62"/>
      <c r="L228" s="62">
        <f t="shared" si="6"/>
        <v>0</v>
      </c>
      <c r="M228" s="62" t="str">
        <f t="shared" si="7"/>
        <v/>
      </c>
      <c r="N228" s="63"/>
      <c r="O228" s="64"/>
      <c r="P228" s="64"/>
      <c r="Q228" s="65"/>
    </row>
    <row r="229" ht="16.5" customHeight="1" spans="1:17">
      <c r="A229" s="232"/>
      <c r="B229" s="259"/>
      <c r="C229" s="56"/>
      <c r="D229" s="259"/>
      <c r="E229" s="63"/>
      <c r="F229" s="349"/>
      <c r="G229" s="364"/>
      <c r="H229" s="349"/>
      <c r="I229" s="62"/>
      <c r="J229" s="62"/>
      <c r="K229" s="62"/>
      <c r="L229" s="62">
        <f t="shared" si="6"/>
        <v>0</v>
      </c>
      <c r="M229" s="62" t="str">
        <f t="shared" si="7"/>
        <v/>
      </c>
      <c r="N229" s="63"/>
      <c r="O229" s="64"/>
      <c r="P229" s="64"/>
      <c r="Q229" s="65"/>
    </row>
    <row r="230" ht="16.5" customHeight="1" spans="1:17">
      <c r="A230" s="232"/>
      <c r="B230" s="259"/>
      <c r="C230" s="56"/>
      <c r="D230" s="259"/>
      <c r="E230" s="63"/>
      <c r="F230" s="349"/>
      <c r="G230" s="364"/>
      <c r="H230" s="349"/>
      <c r="I230" s="62"/>
      <c r="J230" s="62"/>
      <c r="K230" s="62"/>
      <c r="L230" s="62">
        <f t="shared" si="6"/>
        <v>0</v>
      </c>
      <c r="M230" s="62" t="str">
        <f t="shared" si="7"/>
        <v/>
      </c>
      <c r="N230" s="63"/>
      <c r="O230" s="64"/>
      <c r="P230" s="64"/>
      <c r="Q230" s="65"/>
    </row>
    <row r="231" ht="16.5" customHeight="1" spans="1:17">
      <c r="A231" s="232"/>
      <c r="B231" s="259"/>
      <c r="C231" s="56"/>
      <c r="D231" s="259"/>
      <c r="E231" s="63"/>
      <c r="F231" s="349"/>
      <c r="G231" s="364"/>
      <c r="H231" s="349"/>
      <c r="I231" s="62"/>
      <c r="J231" s="62"/>
      <c r="K231" s="62"/>
      <c r="L231" s="62">
        <f t="shared" si="6"/>
        <v>0</v>
      </c>
      <c r="M231" s="62" t="str">
        <f t="shared" si="7"/>
        <v/>
      </c>
      <c r="N231" s="63"/>
      <c r="O231" s="64"/>
      <c r="P231" s="64"/>
      <c r="Q231" s="65"/>
    </row>
    <row r="232" ht="16.5" customHeight="1" spans="1:17">
      <c r="A232" s="232"/>
      <c r="B232" s="259"/>
      <c r="C232" s="56"/>
      <c r="D232" s="259"/>
      <c r="E232" s="63"/>
      <c r="F232" s="349"/>
      <c r="G232" s="364"/>
      <c r="H232" s="349"/>
      <c r="I232" s="62"/>
      <c r="J232" s="62"/>
      <c r="K232" s="62"/>
      <c r="L232" s="62">
        <f t="shared" si="6"/>
        <v>0</v>
      </c>
      <c r="M232" s="62" t="str">
        <f t="shared" si="7"/>
        <v/>
      </c>
      <c r="N232" s="63"/>
      <c r="O232" s="64"/>
      <c r="P232" s="64"/>
      <c r="Q232" s="65"/>
    </row>
    <row r="233" ht="16.5" customHeight="1" spans="1:17">
      <c r="A233" s="232"/>
      <c r="B233" s="259"/>
      <c r="C233" s="56"/>
      <c r="D233" s="259"/>
      <c r="E233" s="63"/>
      <c r="F233" s="349"/>
      <c r="G233" s="364"/>
      <c r="H233" s="349"/>
      <c r="I233" s="62"/>
      <c r="J233" s="62"/>
      <c r="K233" s="62"/>
      <c r="L233" s="62">
        <f t="shared" si="6"/>
        <v>0</v>
      </c>
      <c r="M233" s="62" t="str">
        <f t="shared" si="7"/>
        <v/>
      </c>
      <c r="N233" s="63"/>
      <c r="O233" s="64"/>
      <c r="P233" s="64"/>
      <c r="Q233" s="65"/>
    </row>
    <row r="234" ht="16.5" customHeight="1" spans="1:17">
      <c r="A234" s="232"/>
      <c r="B234" s="259"/>
      <c r="C234" s="56"/>
      <c r="D234" s="259"/>
      <c r="E234" s="63"/>
      <c r="F234" s="349"/>
      <c r="G234" s="364"/>
      <c r="H234" s="349"/>
      <c r="I234" s="62"/>
      <c r="J234" s="62"/>
      <c r="K234" s="62"/>
      <c r="L234" s="62">
        <f t="shared" si="6"/>
        <v>0</v>
      </c>
      <c r="M234" s="62" t="str">
        <f t="shared" si="7"/>
        <v/>
      </c>
      <c r="N234" s="63"/>
      <c r="O234" s="64"/>
      <c r="P234" s="64"/>
      <c r="Q234" s="65"/>
    </row>
    <row r="235" ht="16.5" customHeight="1" spans="1:17">
      <c r="A235" s="232"/>
      <c r="B235" s="259"/>
      <c r="C235" s="56"/>
      <c r="D235" s="259"/>
      <c r="E235" s="63"/>
      <c r="F235" s="349"/>
      <c r="G235" s="364"/>
      <c r="H235" s="349"/>
      <c r="I235" s="62"/>
      <c r="J235" s="62"/>
      <c r="K235" s="62"/>
      <c r="L235" s="62">
        <f t="shared" si="6"/>
        <v>0</v>
      </c>
      <c r="M235" s="62" t="str">
        <f t="shared" si="7"/>
        <v/>
      </c>
      <c r="N235" s="63"/>
      <c r="O235" s="64"/>
      <c r="P235" s="64"/>
      <c r="Q235" s="65"/>
    </row>
    <row r="236" ht="16.5" customHeight="1" spans="1:17">
      <c r="A236" s="232"/>
      <c r="B236" s="259"/>
      <c r="C236" s="56"/>
      <c r="D236" s="259"/>
      <c r="E236" s="63"/>
      <c r="F236" s="349"/>
      <c r="G236" s="364"/>
      <c r="H236" s="349"/>
      <c r="I236" s="62"/>
      <c r="J236" s="62"/>
      <c r="K236" s="62"/>
      <c r="L236" s="62">
        <f t="shared" si="6"/>
        <v>0</v>
      </c>
      <c r="M236" s="62" t="str">
        <f t="shared" si="7"/>
        <v/>
      </c>
      <c r="N236" s="63"/>
      <c r="O236" s="64"/>
      <c r="P236" s="64"/>
      <c r="Q236" s="65"/>
    </row>
    <row r="237" ht="16.5" customHeight="1" spans="1:17">
      <c r="A237" s="232"/>
      <c r="B237" s="259"/>
      <c r="C237" s="56"/>
      <c r="D237" s="259"/>
      <c r="E237" s="63"/>
      <c r="F237" s="349"/>
      <c r="G237" s="364"/>
      <c r="H237" s="349"/>
      <c r="I237" s="62"/>
      <c r="J237" s="62"/>
      <c r="K237" s="62"/>
      <c r="L237" s="62">
        <f t="shared" si="6"/>
        <v>0</v>
      </c>
      <c r="M237" s="62" t="str">
        <f t="shared" si="7"/>
        <v/>
      </c>
      <c r="N237" s="63"/>
      <c r="O237" s="64"/>
      <c r="P237" s="64"/>
      <c r="Q237" s="65"/>
    </row>
    <row r="238" ht="16.5" customHeight="1" spans="1:17">
      <c r="A238" s="232"/>
      <c r="B238" s="259"/>
      <c r="C238" s="56"/>
      <c r="D238" s="259"/>
      <c r="E238" s="63"/>
      <c r="F238" s="349"/>
      <c r="G238" s="364"/>
      <c r="H238" s="349"/>
      <c r="I238" s="62"/>
      <c r="J238" s="62"/>
      <c r="K238" s="62"/>
      <c r="L238" s="62">
        <f t="shared" si="6"/>
        <v>0</v>
      </c>
      <c r="M238" s="62" t="str">
        <f t="shared" si="7"/>
        <v/>
      </c>
      <c r="N238" s="63"/>
      <c r="O238" s="64"/>
      <c r="P238" s="64"/>
      <c r="Q238" s="65"/>
    </row>
    <row r="239" ht="16.5" customHeight="1" spans="1:17">
      <c r="A239" s="232"/>
      <c r="B239" s="259"/>
      <c r="C239" s="56"/>
      <c r="D239" s="259"/>
      <c r="E239" s="63"/>
      <c r="F239" s="349"/>
      <c r="G239" s="364"/>
      <c r="H239" s="349"/>
      <c r="I239" s="62"/>
      <c r="J239" s="62"/>
      <c r="K239" s="62"/>
      <c r="L239" s="62">
        <f t="shared" si="6"/>
        <v>0</v>
      </c>
      <c r="M239" s="62" t="str">
        <f t="shared" si="7"/>
        <v/>
      </c>
      <c r="N239" s="63"/>
      <c r="O239" s="64"/>
      <c r="P239" s="64"/>
      <c r="Q239" s="65"/>
    </row>
    <row r="240" ht="16.5" customHeight="1" spans="1:17">
      <c r="A240" s="232"/>
      <c r="B240" s="259"/>
      <c r="C240" s="56"/>
      <c r="D240" s="259"/>
      <c r="E240" s="63"/>
      <c r="F240" s="349"/>
      <c r="G240" s="364"/>
      <c r="H240" s="349"/>
      <c r="I240" s="62"/>
      <c r="J240" s="62"/>
      <c r="K240" s="62"/>
      <c r="L240" s="62">
        <f t="shared" si="6"/>
        <v>0</v>
      </c>
      <c r="M240" s="62" t="str">
        <f t="shared" si="7"/>
        <v/>
      </c>
      <c r="N240" s="63"/>
      <c r="O240" s="64"/>
      <c r="P240" s="64"/>
      <c r="Q240" s="65"/>
    </row>
    <row r="241" ht="16.5" customHeight="1" spans="1:17">
      <c r="A241" s="232"/>
      <c r="B241" s="259"/>
      <c r="C241" s="56"/>
      <c r="D241" s="259"/>
      <c r="E241" s="63"/>
      <c r="F241" s="349"/>
      <c r="G241" s="364"/>
      <c r="H241" s="349"/>
      <c r="I241" s="62"/>
      <c r="J241" s="62"/>
      <c r="K241" s="62"/>
      <c r="L241" s="62">
        <f t="shared" si="6"/>
        <v>0</v>
      </c>
      <c r="M241" s="62" t="str">
        <f t="shared" si="7"/>
        <v/>
      </c>
      <c r="N241" s="63"/>
      <c r="O241" s="64"/>
      <c r="P241" s="64"/>
      <c r="Q241" s="65"/>
    </row>
    <row r="242" ht="16.5" customHeight="1" spans="1:17">
      <c r="A242" s="232"/>
      <c r="B242" s="259"/>
      <c r="C242" s="56"/>
      <c r="D242" s="259"/>
      <c r="E242" s="63"/>
      <c r="F242" s="349"/>
      <c r="G242" s="364"/>
      <c r="H242" s="349"/>
      <c r="I242" s="62"/>
      <c r="J242" s="62"/>
      <c r="K242" s="62"/>
      <c r="L242" s="62">
        <f t="shared" si="6"/>
        <v>0</v>
      </c>
      <c r="M242" s="62" t="str">
        <f t="shared" si="7"/>
        <v/>
      </c>
      <c r="N242" s="63"/>
      <c r="O242" s="64"/>
      <c r="P242" s="64"/>
      <c r="Q242" s="65"/>
    </row>
    <row r="243" ht="16.5" customHeight="1" spans="1:17">
      <c r="A243" s="232"/>
      <c r="B243" s="259"/>
      <c r="C243" s="56"/>
      <c r="D243" s="259"/>
      <c r="E243" s="63"/>
      <c r="F243" s="349"/>
      <c r="G243" s="364"/>
      <c r="H243" s="349"/>
      <c r="I243" s="62"/>
      <c r="J243" s="62"/>
      <c r="K243" s="62"/>
      <c r="L243" s="62">
        <f t="shared" si="6"/>
        <v>0</v>
      </c>
      <c r="M243" s="62" t="str">
        <f t="shared" si="7"/>
        <v/>
      </c>
      <c r="N243" s="63"/>
      <c r="O243" s="64"/>
      <c r="P243" s="64"/>
      <c r="Q243" s="65"/>
    </row>
    <row r="244" ht="16.5" customHeight="1" spans="1:17">
      <c r="A244" s="232"/>
      <c r="B244" s="259"/>
      <c r="C244" s="56"/>
      <c r="D244" s="259"/>
      <c r="E244" s="63"/>
      <c r="F244" s="349"/>
      <c r="G244" s="364"/>
      <c r="H244" s="349"/>
      <c r="I244" s="62"/>
      <c r="J244" s="62"/>
      <c r="K244" s="62"/>
      <c r="L244" s="62">
        <f t="shared" si="6"/>
        <v>0</v>
      </c>
      <c r="M244" s="62" t="str">
        <f t="shared" si="7"/>
        <v/>
      </c>
      <c r="N244" s="63"/>
      <c r="O244" s="64"/>
      <c r="P244" s="64"/>
      <c r="Q244" s="65"/>
    </row>
    <row r="245" ht="16.5" customHeight="1" spans="1:17">
      <c r="A245" s="232"/>
      <c r="B245" s="259"/>
      <c r="C245" s="56"/>
      <c r="D245" s="259"/>
      <c r="E245" s="63"/>
      <c r="F245" s="349"/>
      <c r="G245" s="364"/>
      <c r="H245" s="349"/>
      <c r="I245" s="62"/>
      <c r="J245" s="62"/>
      <c r="K245" s="62"/>
      <c r="L245" s="62">
        <f t="shared" si="6"/>
        <v>0</v>
      </c>
      <c r="M245" s="62" t="str">
        <f t="shared" si="7"/>
        <v/>
      </c>
      <c r="N245" s="63"/>
      <c r="O245" s="64"/>
      <c r="P245" s="64"/>
      <c r="Q245" s="65"/>
    </row>
    <row r="246" ht="16.5" customHeight="1" spans="1:17">
      <c r="A246" s="232"/>
      <c r="B246" s="259"/>
      <c r="C246" s="56"/>
      <c r="D246" s="259"/>
      <c r="E246" s="63"/>
      <c r="F246" s="349"/>
      <c r="G246" s="364"/>
      <c r="H246" s="349"/>
      <c r="I246" s="62"/>
      <c r="J246" s="62"/>
      <c r="K246" s="62"/>
      <c r="L246" s="62">
        <f t="shared" si="6"/>
        <v>0</v>
      </c>
      <c r="M246" s="62" t="str">
        <f t="shared" si="7"/>
        <v/>
      </c>
      <c r="N246" s="63"/>
      <c r="O246" s="64"/>
      <c r="P246" s="64"/>
      <c r="Q246" s="65"/>
    </row>
    <row r="247" ht="16.5" customHeight="1" spans="1:17">
      <c r="A247" s="232"/>
      <c r="B247" s="259"/>
      <c r="C247" s="56"/>
      <c r="D247" s="259"/>
      <c r="E247" s="63"/>
      <c r="F247" s="349"/>
      <c r="G247" s="364"/>
      <c r="H247" s="349"/>
      <c r="I247" s="62"/>
      <c r="J247" s="62"/>
      <c r="K247" s="62"/>
      <c r="L247" s="62">
        <f t="shared" si="6"/>
        <v>0</v>
      </c>
      <c r="M247" s="62" t="str">
        <f t="shared" si="7"/>
        <v/>
      </c>
      <c r="N247" s="63"/>
      <c r="O247" s="64"/>
      <c r="P247" s="64"/>
      <c r="Q247" s="65"/>
    </row>
    <row r="248" ht="16.5" customHeight="1" spans="1:17">
      <c r="A248" s="232"/>
      <c r="B248" s="259"/>
      <c r="C248" s="56"/>
      <c r="D248" s="259"/>
      <c r="E248" s="63"/>
      <c r="F248" s="349"/>
      <c r="G248" s="364"/>
      <c r="H248" s="349"/>
      <c r="I248" s="62"/>
      <c r="J248" s="62"/>
      <c r="K248" s="62"/>
      <c r="L248" s="62">
        <f t="shared" si="6"/>
        <v>0</v>
      </c>
      <c r="M248" s="62" t="str">
        <f t="shared" si="7"/>
        <v/>
      </c>
      <c r="N248" s="63"/>
      <c r="O248" s="64"/>
      <c r="P248" s="64"/>
      <c r="Q248" s="65"/>
    </row>
    <row r="249" ht="16.5" customHeight="1" spans="1:17">
      <c r="A249" s="232"/>
      <c r="B249" s="259"/>
      <c r="C249" s="56"/>
      <c r="D249" s="259"/>
      <c r="E249" s="63"/>
      <c r="F249" s="349"/>
      <c r="G249" s="364"/>
      <c r="H249" s="349"/>
      <c r="I249" s="62"/>
      <c r="J249" s="62"/>
      <c r="K249" s="62"/>
      <c r="L249" s="62">
        <f t="shared" si="6"/>
        <v>0</v>
      </c>
      <c r="M249" s="62" t="str">
        <f t="shared" si="7"/>
        <v/>
      </c>
      <c r="N249" s="63"/>
      <c r="O249" s="64"/>
      <c r="P249" s="64"/>
      <c r="Q249" s="65"/>
    </row>
    <row r="250" ht="16.5" customHeight="1" spans="1:17">
      <c r="A250" s="232"/>
      <c r="B250" s="259"/>
      <c r="C250" s="56"/>
      <c r="D250" s="259"/>
      <c r="E250" s="63"/>
      <c r="F250" s="349"/>
      <c r="G250" s="364"/>
      <c r="H250" s="349"/>
      <c r="I250" s="62"/>
      <c r="J250" s="62"/>
      <c r="K250" s="62"/>
      <c r="L250" s="62">
        <f t="shared" si="6"/>
        <v>0</v>
      </c>
      <c r="M250" s="62" t="str">
        <f t="shared" si="7"/>
        <v/>
      </c>
      <c r="N250" s="63"/>
      <c r="O250" s="64"/>
      <c r="P250" s="64"/>
      <c r="Q250" s="65"/>
    </row>
    <row r="251" ht="16.5" customHeight="1" spans="1:17">
      <c r="A251" s="232"/>
      <c r="B251" s="259"/>
      <c r="C251" s="56"/>
      <c r="D251" s="259"/>
      <c r="E251" s="63"/>
      <c r="F251" s="349"/>
      <c r="G251" s="364"/>
      <c r="H251" s="349"/>
      <c r="I251" s="62"/>
      <c r="J251" s="62"/>
      <c r="K251" s="62"/>
      <c r="L251" s="62">
        <f t="shared" si="6"/>
        <v>0</v>
      </c>
      <c r="M251" s="62" t="str">
        <f t="shared" si="7"/>
        <v/>
      </c>
      <c r="N251" s="63"/>
      <c r="O251" s="64"/>
      <c r="P251" s="64"/>
      <c r="Q251" s="65"/>
    </row>
    <row r="252" ht="16.5" customHeight="1" spans="1:17">
      <c r="A252" s="232"/>
      <c r="B252" s="259"/>
      <c r="C252" s="56"/>
      <c r="D252" s="259"/>
      <c r="E252" s="63"/>
      <c r="F252" s="349"/>
      <c r="G252" s="364"/>
      <c r="H252" s="349"/>
      <c r="I252" s="62"/>
      <c r="J252" s="62"/>
      <c r="K252" s="62"/>
      <c r="L252" s="62">
        <f t="shared" si="6"/>
        <v>0</v>
      </c>
      <c r="M252" s="62" t="str">
        <f t="shared" si="7"/>
        <v/>
      </c>
      <c r="N252" s="63"/>
      <c r="O252" s="64"/>
      <c r="P252" s="64"/>
      <c r="Q252" s="65"/>
    </row>
    <row r="253" ht="16.5" customHeight="1" spans="1:17">
      <c r="A253" s="232"/>
      <c r="B253" s="259"/>
      <c r="C253" s="56"/>
      <c r="D253" s="259"/>
      <c r="E253" s="63"/>
      <c r="F253" s="349"/>
      <c r="G253" s="364"/>
      <c r="H253" s="349"/>
      <c r="I253" s="62"/>
      <c r="J253" s="62"/>
      <c r="K253" s="62"/>
      <c r="L253" s="62">
        <f t="shared" si="6"/>
        <v>0</v>
      </c>
      <c r="M253" s="62" t="str">
        <f t="shared" si="7"/>
        <v/>
      </c>
      <c r="N253" s="63"/>
      <c r="O253" s="64"/>
      <c r="P253" s="64"/>
      <c r="Q253" s="65"/>
    </row>
    <row r="254" ht="16.5" customHeight="1" spans="1:17">
      <c r="A254" s="232"/>
      <c r="B254" s="259"/>
      <c r="C254" s="56"/>
      <c r="D254" s="259"/>
      <c r="E254" s="63"/>
      <c r="F254" s="349"/>
      <c r="G254" s="364"/>
      <c r="H254" s="349"/>
      <c r="I254" s="62"/>
      <c r="J254" s="62"/>
      <c r="K254" s="62"/>
      <c r="L254" s="62">
        <f t="shared" si="6"/>
        <v>0</v>
      </c>
      <c r="M254" s="62" t="str">
        <f t="shared" si="7"/>
        <v/>
      </c>
      <c r="N254" s="63"/>
      <c r="O254" s="64"/>
      <c r="P254" s="64"/>
      <c r="Q254" s="65"/>
    </row>
    <row r="255" ht="16.5" customHeight="1" spans="1:17">
      <c r="A255" s="232"/>
      <c r="B255" s="259"/>
      <c r="C255" s="56"/>
      <c r="D255" s="259"/>
      <c r="E255" s="63"/>
      <c r="F255" s="349"/>
      <c r="G255" s="364"/>
      <c r="H255" s="349"/>
      <c r="I255" s="62"/>
      <c r="J255" s="62"/>
      <c r="K255" s="62"/>
      <c r="L255" s="62">
        <f t="shared" si="6"/>
        <v>0</v>
      </c>
      <c r="M255" s="62" t="str">
        <f t="shared" si="7"/>
        <v/>
      </c>
      <c r="N255" s="63"/>
      <c r="O255" s="64"/>
      <c r="P255" s="64"/>
      <c r="Q255" s="65"/>
    </row>
    <row r="256" ht="16.5" customHeight="1" spans="1:17">
      <c r="A256" s="232"/>
      <c r="B256" s="259"/>
      <c r="C256" s="56"/>
      <c r="D256" s="259"/>
      <c r="E256" s="63"/>
      <c r="F256" s="349"/>
      <c r="G256" s="364"/>
      <c r="H256" s="349"/>
      <c r="I256" s="62"/>
      <c r="J256" s="62"/>
      <c r="K256" s="62"/>
      <c r="L256" s="62">
        <f t="shared" si="6"/>
        <v>0</v>
      </c>
      <c r="M256" s="62" t="str">
        <f t="shared" si="7"/>
        <v/>
      </c>
      <c r="N256" s="63"/>
      <c r="O256" s="64"/>
      <c r="P256" s="64"/>
      <c r="Q256" s="65"/>
    </row>
    <row r="257" ht="16.5" customHeight="1" spans="1:17">
      <c r="A257" s="232"/>
      <c r="B257" s="259"/>
      <c r="C257" s="56"/>
      <c r="D257" s="259"/>
      <c r="E257" s="63"/>
      <c r="F257" s="349"/>
      <c r="G257" s="364"/>
      <c r="H257" s="349"/>
      <c r="I257" s="62"/>
      <c r="J257" s="62"/>
      <c r="K257" s="62"/>
      <c r="L257" s="62">
        <f t="shared" si="6"/>
        <v>0</v>
      </c>
      <c r="M257" s="62" t="str">
        <f t="shared" si="7"/>
        <v/>
      </c>
      <c r="N257" s="63"/>
      <c r="O257" s="64"/>
      <c r="P257" s="64"/>
      <c r="Q257" s="65"/>
    </row>
    <row r="258" ht="16.5" customHeight="1" spans="1:17">
      <c r="A258" s="232"/>
      <c r="B258" s="259"/>
      <c r="C258" s="56"/>
      <c r="D258" s="259"/>
      <c r="E258" s="63"/>
      <c r="F258" s="349"/>
      <c r="G258" s="364"/>
      <c r="H258" s="349"/>
      <c r="I258" s="62"/>
      <c r="J258" s="62"/>
      <c r="K258" s="62"/>
      <c r="L258" s="62">
        <f t="shared" si="6"/>
        <v>0</v>
      </c>
      <c r="M258" s="62" t="str">
        <f t="shared" si="7"/>
        <v/>
      </c>
      <c r="N258" s="63"/>
      <c r="O258" s="64"/>
      <c r="P258" s="64"/>
      <c r="Q258" s="65"/>
    </row>
    <row r="259" ht="16.5" customHeight="1" spans="1:17">
      <c r="A259" s="232"/>
      <c r="B259" s="259"/>
      <c r="C259" s="56"/>
      <c r="D259" s="259"/>
      <c r="E259" s="63"/>
      <c r="F259" s="349"/>
      <c r="G259" s="364"/>
      <c r="H259" s="349"/>
      <c r="I259" s="62"/>
      <c r="J259" s="62"/>
      <c r="K259" s="62"/>
      <c r="L259" s="62">
        <f t="shared" si="6"/>
        <v>0</v>
      </c>
      <c r="M259" s="62" t="str">
        <f t="shared" si="7"/>
        <v/>
      </c>
      <c r="N259" s="63"/>
      <c r="O259" s="64"/>
      <c r="P259" s="64"/>
      <c r="Q259" s="65"/>
    </row>
    <row r="260" ht="16.5" customHeight="1" spans="1:17">
      <c r="A260" s="232"/>
      <c r="B260" s="259"/>
      <c r="C260" s="56"/>
      <c r="D260" s="259"/>
      <c r="E260" s="63"/>
      <c r="F260" s="349"/>
      <c r="G260" s="364"/>
      <c r="H260" s="349"/>
      <c r="I260" s="62"/>
      <c r="J260" s="62"/>
      <c r="K260" s="62"/>
      <c r="L260" s="62">
        <f t="shared" si="6"/>
        <v>0</v>
      </c>
      <c r="M260" s="62" t="str">
        <f t="shared" si="7"/>
        <v/>
      </c>
      <c r="N260" s="63"/>
      <c r="O260" s="64"/>
      <c r="P260" s="64"/>
      <c r="Q260" s="65"/>
    </row>
    <row r="261" ht="16.5" customHeight="1" spans="1:17">
      <c r="A261" s="232"/>
      <c r="B261" s="259"/>
      <c r="C261" s="259"/>
      <c r="D261" s="259"/>
      <c r="E261" s="63"/>
      <c r="F261" s="349"/>
      <c r="G261" s="364"/>
      <c r="H261" s="349"/>
      <c r="I261" s="62"/>
      <c r="J261" s="62"/>
      <c r="K261" s="62"/>
      <c r="L261" s="62">
        <f t="shared" si="6"/>
        <v>0</v>
      </c>
      <c r="M261" s="62" t="str">
        <f t="shared" si="7"/>
        <v/>
      </c>
      <c r="N261" s="63"/>
      <c r="O261" s="64"/>
      <c r="P261" s="64"/>
      <c r="Q261" s="65"/>
    </row>
    <row r="262" ht="16.5" customHeight="1" spans="1:17">
      <c r="A262" s="232"/>
      <c r="B262" s="259"/>
      <c r="C262" s="259"/>
      <c r="D262" s="259"/>
      <c r="E262" s="63"/>
      <c r="F262" s="349"/>
      <c r="G262" s="364"/>
      <c r="H262" s="349"/>
      <c r="I262" s="62"/>
      <c r="J262" s="62"/>
      <c r="K262" s="62"/>
      <c r="L262" s="62">
        <f t="shared" si="6"/>
        <v>0</v>
      </c>
      <c r="M262" s="62" t="str">
        <f t="shared" si="7"/>
        <v/>
      </c>
      <c r="N262" s="63"/>
      <c r="O262" s="64"/>
      <c r="P262" s="64"/>
      <c r="Q262" s="65"/>
    </row>
    <row r="263" ht="16.5" customHeight="1" spans="1:17">
      <c r="A263" s="232"/>
      <c r="B263" s="259"/>
      <c r="C263" s="56"/>
      <c r="D263" s="259"/>
      <c r="E263" s="63"/>
      <c r="F263" s="349"/>
      <c r="G263" s="364"/>
      <c r="H263" s="349"/>
      <c r="I263" s="62"/>
      <c r="J263" s="62"/>
      <c r="K263" s="62"/>
      <c r="L263" s="62">
        <f t="shared" ref="L263:L326" si="8">K263-H263</f>
        <v>0</v>
      </c>
      <c r="M263" s="62" t="str">
        <f t="shared" ref="M263:M326" si="9">IF(H263=0,"",L263/H263*100)</f>
        <v/>
      </c>
      <c r="N263" s="63"/>
      <c r="O263" s="64"/>
      <c r="P263" s="64"/>
      <c r="Q263" s="65"/>
    </row>
    <row r="264" ht="16.5" customHeight="1" spans="1:17">
      <c r="A264" s="232"/>
      <c r="B264" s="259"/>
      <c r="C264" s="56"/>
      <c r="D264" s="259"/>
      <c r="E264" s="63"/>
      <c r="F264" s="349"/>
      <c r="G264" s="364"/>
      <c r="H264" s="349"/>
      <c r="I264" s="62"/>
      <c r="J264" s="62"/>
      <c r="K264" s="62"/>
      <c r="L264" s="62">
        <f t="shared" si="8"/>
        <v>0</v>
      </c>
      <c r="M264" s="62" t="str">
        <f t="shared" si="9"/>
        <v/>
      </c>
      <c r="N264" s="63"/>
      <c r="O264" s="64"/>
      <c r="P264" s="64"/>
      <c r="Q264" s="65"/>
    </row>
    <row r="265" ht="16.5" customHeight="1" spans="1:17">
      <c r="A265" s="232"/>
      <c r="B265" s="259"/>
      <c r="C265" s="56"/>
      <c r="D265" s="259"/>
      <c r="E265" s="63"/>
      <c r="F265" s="349"/>
      <c r="G265" s="364"/>
      <c r="H265" s="349"/>
      <c r="I265" s="62"/>
      <c r="J265" s="62"/>
      <c r="K265" s="62"/>
      <c r="L265" s="62">
        <f t="shared" si="8"/>
        <v>0</v>
      </c>
      <c r="M265" s="62" t="str">
        <f t="shared" si="9"/>
        <v/>
      </c>
      <c r="N265" s="63"/>
      <c r="O265" s="64"/>
      <c r="P265" s="64"/>
      <c r="Q265" s="65"/>
    </row>
    <row r="266" ht="16.5" customHeight="1" spans="1:17">
      <c r="A266" s="232"/>
      <c r="B266" s="259"/>
      <c r="C266" s="56"/>
      <c r="D266" s="259"/>
      <c r="E266" s="63"/>
      <c r="F266" s="349"/>
      <c r="G266" s="367"/>
      <c r="H266" s="349"/>
      <c r="I266" s="62"/>
      <c r="J266" s="62"/>
      <c r="K266" s="62"/>
      <c r="L266" s="62">
        <f t="shared" si="8"/>
        <v>0</v>
      </c>
      <c r="M266" s="62" t="str">
        <f t="shared" si="9"/>
        <v/>
      </c>
      <c r="N266" s="63"/>
      <c r="O266" s="64"/>
      <c r="P266" s="64"/>
      <c r="Q266" s="65"/>
    </row>
    <row r="267" ht="16.5" customHeight="1" spans="1:17">
      <c r="A267" s="232"/>
      <c r="B267" s="259"/>
      <c r="C267" s="56"/>
      <c r="D267" s="259"/>
      <c r="E267" s="63"/>
      <c r="F267" s="349"/>
      <c r="G267" s="367"/>
      <c r="H267" s="349"/>
      <c r="I267" s="62"/>
      <c r="J267" s="62"/>
      <c r="K267" s="62"/>
      <c r="L267" s="62">
        <f t="shared" si="8"/>
        <v>0</v>
      </c>
      <c r="M267" s="62" t="str">
        <f t="shared" si="9"/>
        <v/>
      </c>
      <c r="N267" s="63"/>
      <c r="O267" s="64"/>
      <c r="P267" s="64"/>
      <c r="Q267" s="65"/>
    </row>
    <row r="268" ht="16.5" customHeight="1" spans="1:17">
      <c r="A268" s="232"/>
      <c r="B268" s="259"/>
      <c r="C268" s="56"/>
      <c r="D268" s="259"/>
      <c r="E268" s="63"/>
      <c r="F268" s="349"/>
      <c r="G268" s="367"/>
      <c r="H268" s="349"/>
      <c r="I268" s="62"/>
      <c r="J268" s="62"/>
      <c r="K268" s="62"/>
      <c r="L268" s="62">
        <f t="shared" si="8"/>
        <v>0</v>
      </c>
      <c r="M268" s="62" t="str">
        <f t="shared" si="9"/>
        <v/>
      </c>
      <c r="N268" s="63"/>
      <c r="O268" s="64"/>
      <c r="P268" s="64"/>
      <c r="Q268" s="65"/>
    </row>
    <row r="269" ht="16.5" customHeight="1" spans="1:17">
      <c r="A269" s="232"/>
      <c r="B269" s="259"/>
      <c r="C269" s="56"/>
      <c r="D269" s="259"/>
      <c r="E269" s="63"/>
      <c r="F269" s="349"/>
      <c r="G269" s="367"/>
      <c r="H269" s="349"/>
      <c r="I269" s="62"/>
      <c r="J269" s="62"/>
      <c r="K269" s="62"/>
      <c r="L269" s="62">
        <f t="shared" si="8"/>
        <v>0</v>
      </c>
      <c r="M269" s="62" t="str">
        <f t="shared" si="9"/>
        <v/>
      </c>
      <c r="N269" s="63"/>
      <c r="O269" s="64"/>
      <c r="P269" s="64"/>
      <c r="Q269" s="65"/>
    </row>
    <row r="270" ht="16.5" customHeight="1" spans="1:17">
      <c r="A270" s="232"/>
      <c r="B270" s="259"/>
      <c r="C270" s="56"/>
      <c r="D270" s="259"/>
      <c r="E270" s="63"/>
      <c r="F270" s="349"/>
      <c r="G270" s="367"/>
      <c r="H270" s="349"/>
      <c r="I270" s="62"/>
      <c r="J270" s="62"/>
      <c r="K270" s="62"/>
      <c r="L270" s="62">
        <f t="shared" si="8"/>
        <v>0</v>
      </c>
      <c r="M270" s="62" t="str">
        <f t="shared" si="9"/>
        <v/>
      </c>
      <c r="N270" s="63"/>
      <c r="O270" s="64"/>
      <c r="P270" s="64"/>
      <c r="Q270" s="65"/>
    </row>
    <row r="271" ht="16.5" customHeight="1" spans="1:17">
      <c r="A271" s="232"/>
      <c r="B271" s="259"/>
      <c r="C271" s="56"/>
      <c r="D271" s="259"/>
      <c r="E271" s="63"/>
      <c r="F271" s="349"/>
      <c r="G271" s="367"/>
      <c r="H271" s="349"/>
      <c r="I271" s="62"/>
      <c r="J271" s="62"/>
      <c r="K271" s="62"/>
      <c r="L271" s="62">
        <f t="shared" si="8"/>
        <v>0</v>
      </c>
      <c r="M271" s="62" t="str">
        <f t="shared" si="9"/>
        <v/>
      </c>
      <c r="N271" s="63"/>
      <c r="O271" s="64"/>
      <c r="P271" s="64"/>
      <c r="Q271" s="65"/>
    </row>
    <row r="272" ht="16.5" customHeight="1" spans="1:17">
      <c r="A272" s="232"/>
      <c r="B272" s="259"/>
      <c r="C272" s="56"/>
      <c r="D272" s="259"/>
      <c r="E272" s="63"/>
      <c r="F272" s="349"/>
      <c r="G272" s="367"/>
      <c r="H272" s="349"/>
      <c r="I272" s="62"/>
      <c r="J272" s="62"/>
      <c r="K272" s="62"/>
      <c r="L272" s="62">
        <f t="shared" si="8"/>
        <v>0</v>
      </c>
      <c r="M272" s="62" t="str">
        <f t="shared" si="9"/>
        <v/>
      </c>
      <c r="N272" s="63"/>
      <c r="O272" s="64"/>
      <c r="P272" s="64"/>
      <c r="Q272" s="65"/>
    </row>
    <row r="273" ht="16.5" customHeight="1" spans="1:17">
      <c r="A273" s="232"/>
      <c r="B273" s="259"/>
      <c r="C273" s="56"/>
      <c r="D273" s="259"/>
      <c r="E273" s="63"/>
      <c r="F273" s="349"/>
      <c r="G273" s="367"/>
      <c r="H273" s="349"/>
      <c r="I273" s="62"/>
      <c r="J273" s="62"/>
      <c r="K273" s="62"/>
      <c r="L273" s="62">
        <f t="shared" si="8"/>
        <v>0</v>
      </c>
      <c r="M273" s="62" t="str">
        <f t="shared" si="9"/>
        <v/>
      </c>
      <c r="N273" s="63"/>
      <c r="O273" s="64"/>
      <c r="P273" s="64"/>
      <c r="Q273" s="65"/>
    </row>
    <row r="274" ht="16.5" customHeight="1" spans="1:17">
      <c r="A274" s="232"/>
      <c r="B274" s="259"/>
      <c r="C274" s="56"/>
      <c r="D274" s="259"/>
      <c r="E274" s="63"/>
      <c r="F274" s="349"/>
      <c r="G274" s="367"/>
      <c r="H274" s="349"/>
      <c r="I274" s="62"/>
      <c r="J274" s="62"/>
      <c r="K274" s="62"/>
      <c r="L274" s="62">
        <f t="shared" si="8"/>
        <v>0</v>
      </c>
      <c r="M274" s="62" t="str">
        <f t="shared" si="9"/>
        <v/>
      </c>
      <c r="N274" s="63"/>
      <c r="O274" s="64"/>
      <c r="P274" s="64"/>
      <c r="Q274" s="65"/>
    </row>
    <row r="275" ht="16.5" customHeight="1" spans="1:17">
      <c r="A275" s="232"/>
      <c r="B275" s="259"/>
      <c r="C275" s="56"/>
      <c r="D275" s="259"/>
      <c r="E275" s="63"/>
      <c r="F275" s="349"/>
      <c r="G275" s="367"/>
      <c r="H275" s="349"/>
      <c r="I275" s="62"/>
      <c r="J275" s="62"/>
      <c r="K275" s="62"/>
      <c r="L275" s="62">
        <f t="shared" si="8"/>
        <v>0</v>
      </c>
      <c r="M275" s="62" t="str">
        <f t="shared" si="9"/>
        <v/>
      </c>
      <c r="N275" s="63"/>
      <c r="O275" s="64"/>
      <c r="P275" s="64"/>
      <c r="Q275" s="65"/>
    </row>
    <row r="276" ht="16.5" customHeight="1" spans="1:17">
      <c r="A276" s="232"/>
      <c r="B276" s="259"/>
      <c r="C276" s="56"/>
      <c r="D276" s="259"/>
      <c r="E276" s="63"/>
      <c r="F276" s="349"/>
      <c r="G276" s="367"/>
      <c r="H276" s="349"/>
      <c r="I276" s="62"/>
      <c r="J276" s="62"/>
      <c r="K276" s="62"/>
      <c r="L276" s="62">
        <f t="shared" si="8"/>
        <v>0</v>
      </c>
      <c r="M276" s="62" t="str">
        <f t="shared" si="9"/>
        <v/>
      </c>
      <c r="N276" s="63"/>
      <c r="O276" s="64"/>
      <c r="P276" s="64"/>
      <c r="Q276" s="65"/>
    </row>
    <row r="277" ht="16.5" customHeight="1" spans="1:17">
      <c r="A277" s="232"/>
      <c r="B277" s="259"/>
      <c r="C277" s="56"/>
      <c r="D277" s="259"/>
      <c r="E277" s="63"/>
      <c r="F277" s="349"/>
      <c r="G277" s="367"/>
      <c r="H277" s="349"/>
      <c r="I277" s="62"/>
      <c r="J277" s="62"/>
      <c r="K277" s="62"/>
      <c r="L277" s="62">
        <f t="shared" si="8"/>
        <v>0</v>
      </c>
      <c r="M277" s="62" t="str">
        <f t="shared" si="9"/>
        <v/>
      </c>
      <c r="N277" s="63"/>
      <c r="O277" s="64"/>
      <c r="P277" s="64"/>
      <c r="Q277" s="65"/>
    </row>
    <row r="278" ht="16.5" customHeight="1" spans="1:17">
      <c r="A278" s="232"/>
      <c r="B278" s="259"/>
      <c r="C278" s="56"/>
      <c r="D278" s="259"/>
      <c r="E278" s="63"/>
      <c r="F278" s="349"/>
      <c r="G278" s="367"/>
      <c r="H278" s="349"/>
      <c r="I278" s="62"/>
      <c r="J278" s="62"/>
      <c r="K278" s="62"/>
      <c r="L278" s="62">
        <f t="shared" si="8"/>
        <v>0</v>
      </c>
      <c r="M278" s="62" t="str">
        <f t="shared" si="9"/>
        <v/>
      </c>
      <c r="N278" s="63"/>
      <c r="O278" s="64"/>
      <c r="P278" s="64"/>
      <c r="Q278" s="65"/>
    </row>
    <row r="279" ht="16.5" customHeight="1" spans="1:17">
      <c r="A279" s="232"/>
      <c r="B279" s="259"/>
      <c r="C279" s="56"/>
      <c r="D279" s="259"/>
      <c r="E279" s="63"/>
      <c r="F279" s="349"/>
      <c r="G279" s="367"/>
      <c r="H279" s="349"/>
      <c r="I279" s="62"/>
      <c r="J279" s="62"/>
      <c r="K279" s="62"/>
      <c r="L279" s="62">
        <f t="shared" si="8"/>
        <v>0</v>
      </c>
      <c r="M279" s="62" t="str">
        <f t="shared" si="9"/>
        <v/>
      </c>
      <c r="N279" s="63"/>
      <c r="O279" s="64"/>
      <c r="P279" s="64"/>
      <c r="Q279" s="65"/>
    </row>
    <row r="280" ht="16.5" customHeight="1" spans="1:17">
      <c r="A280" s="232"/>
      <c r="B280" s="259"/>
      <c r="C280" s="56"/>
      <c r="D280" s="259"/>
      <c r="E280" s="63"/>
      <c r="F280" s="349"/>
      <c r="G280" s="367"/>
      <c r="H280" s="349"/>
      <c r="I280" s="62"/>
      <c r="J280" s="62"/>
      <c r="K280" s="62"/>
      <c r="L280" s="62">
        <f t="shared" si="8"/>
        <v>0</v>
      </c>
      <c r="M280" s="62" t="str">
        <f t="shared" si="9"/>
        <v/>
      </c>
      <c r="N280" s="63"/>
      <c r="O280" s="64"/>
      <c r="P280" s="64"/>
      <c r="Q280" s="65"/>
    </row>
    <row r="281" ht="16.5" customHeight="1" spans="1:17">
      <c r="A281" s="232"/>
      <c r="B281" s="259"/>
      <c r="C281" s="56"/>
      <c r="D281" s="259"/>
      <c r="E281" s="63"/>
      <c r="F281" s="349"/>
      <c r="G281" s="367"/>
      <c r="H281" s="349"/>
      <c r="I281" s="62"/>
      <c r="J281" s="62"/>
      <c r="K281" s="62"/>
      <c r="L281" s="62">
        <f t="shared" si="8"/>
        <v>0</v>
      </c>
      <c r="M281" s="62" t="str">
        <f t="shared" si="9"/>
        <v/>
      </c>
      <c r="N281" s="63"/>
      <c r="O281" s="64"/>
      <c r="P281" s="64"/>
      <c r="Q281" s="65"/>
    </row>
    <row r="282" ht="16.5" customHeight="1" spans="1:17">
      <c r="A282" s="232"/>
      <c r="B282" s="259"/>
      <c r="C282" s="56"/>
      <c r="D282" s="259"/>
      <c r="E282" s="63"/>
      <c r="F282" s="349"/>
      <c r="G282" s="367"/>
      <c r="H282" s="349"/>
      <c r="I282" s="62"/>
      <c r="J282" s="62"/>
      <c r="K282" s="62"/>
      <c r="L282" s="62">
        <f t="shared" si="8"/>
        <v>0</v>
      </c>
      <c r="M282" s="62" t="str">
        <f t="shared" si="9"/>
        <v/>
      </c>
      <c r="N282" s="63"/>
      <c r="O282" s="64"/>
      <c r="P282" s="64"/>
      <c r="Q282" s="65"/>
    </row>
    <row r="283" ht="16.5" customHeight="1" spans="1:17">
      <c r="A283" s="232"/>
      <c r="B283" s="259"/>
      <c r="C283" s="56"/>
      <c r="D283" s="259"/>
      <c r="E283" s="63"/>
      <c r="F283" s="349"/>
      <c r="G283" s="367"/>
      <c r="H283" s="349"/>
      <c r="I283" s="62"/>
      <c r="J283" s="62"/>
      <c r="K283" s="62"/>
      <c r="L283" s="62">
        <f t="shared" si="8"/>
        <v>0</v>
      </c>
      <c r="M283" s="62" t="str">
        <f t="shared" si="9"/>
        <v/>
      </c>
      <c r="N283" s="63"/>
      <c r="O283" s="64"/>
      <c r="P283" s="64"/>
      <c r="Q283" s="65"/>
    </row>
    <row r="284" ht="16.5" customHeight="1" spans="1:17">
      <c r="A284" s="232"/>
      <c r="B284" s="259"/>
      <c r="C284" s="56"/>
      <c r="D284" s="259"/>
      <c r="E284" s="63"/>
      <c r="F284" s="349"/>
      <c r="G284" s="367"/>
      <c r="H284" s="349"/>
      <c r="I284" s="62"/>
      <c r="J284" s="62"/>
      <c r="K284" s="62"/>
      <c r="L284" s="62">
        <f t="shared" si="8"/>
        <v>0</v>
      </c>
      <c r="M284" s="62" t="str">
        <f t="shared" si="9"/>
        <v/>
      </c>
      <c r="N284" s="63"/>
      <c r="O284" s="64"/>
      <c r="P284" s="64"/>
      <c r="Q284" s="65"/>
    </row>
    <row r="285" ht="16.5" customHeight="1" spans="1:17">
      <c r="A285" s="232"/>
      <c r="B285" s="259"/>
      <c r="C285" s="56"/>
      <c r="D285" s="259"/>
      <c r="E285" s="63"/>
      <c r="F285" s="349"/>
      <c r="G285" s="367"/>
      <c r="H285" s="349"/>
      <c r="I285" s="62"/>
      <c r="J285" s="62"/>
      <c r="K285" s="62"/>
      <c r="L285" s="62">
        <f t="shared" si="8"/>
        <v>0</v>
      </c>
      <c r="M285" s="62" t="str">
        <f t="shared" si="9"/>
        <v/>
      </c>
      <c r="N285" s="63"/>
      <c r="O285" s="64"/>
      <c r="P285" s="64"/>
      <c r="Q285" s="65"/>
    </row>
    <row r="286" ht="16.5" customHeight="1" spans="1:17">
      <c r="A286" s="232"/>
      <c r="B286" s="259"/>
      <c r="C286" s="56"/>
      <c r="D286" s="259"/>
      <c r="E286" s="63"/>
      <c r="F286" s="349"/>
      <c r="G286" s="367"/>
      <c r="H286" s="349"/>
      <c r="I286" s="62"/>
      <c r="J286" s="62"/>
      <c r="K286" s="62"/>
      <c r="L286" s="62">
        <f t="shared" si="8"/>
        <v>0</v>
      </c>
      <c r="M286" s="62" t="str">
        <f t="shared" si="9"/>
        <v/>
      </c>
      <c r="N286" s="63"/>
      <c r="O286" s="64"/>
      <c r="P286" s="64"/>
      <c r="Q286" s="65"/>
    </row>
    <row r="287" ht="16.5" customHeight="1" spans="1:17">
      <c r="A287" s="232"/>
      <c r="B287" s="259"/>
      <c r="C287" s="56"/>
      <c r="D287" s="259"/>
      <c r="E287" s="63"/>
      <c r="F287" s="349"/>
      <c r="G287" s="367"/>
      <c r="H287" s="349"/>
      <c r="I287" s="62"/>
      <c r="J287" s="62"/>
      <c r="K287" s="62"/>
      <c r="L287" s="62">
        <f t="shared" si="8"/>
        <v>0</v>
      </c>
      <c r="M287" s="62" t="str">
        <f t="shared" si="9"/>
        <v/>
      </c>
      <c r="N287" s="63"/>
      <c r="O287" s="64"/>
      <c r="P287" s="64"/>
      <c r="Q287" s="65"/>
    </row>
    <row r="288" ht="16.5" customHeight="1" spans="1:17">
      <c r="A288" s="232"/>
      <c r="B288" s="259"/>
      <c r="C288" s="56"/>
      <c r="D288" s="259"/>
      <c r="E288" s="63"/>
      <c r="F288" s="349"/>
      <c r="G288" s="367"/>
      <c r="H288" s="349"/>
      <c r="I288" s="62"/>
      <c r="J288" s="62"/>
      <c r="K288" s="62"/>
      <c r="L288" s="62">
        <f t="shared" si="8"/>
        <v>0</v>
      </c>
      <c r="M288" s="62" t="str">
        <f t="shared" si="9"/>
        <v/>
      </c>
      <c r="N288" s="63"/>
      <c r="O288" s="64"/>
      <c r="P288" s="64"/>
      <c r="Q288" s="65"/>
    </row>
    <row r="289" ht="16.5" customHeight="1" spans="1:17">
      <c r="A289" s="232"/>
      <c r="B289" s="259"/>
      <c r="C289" s="56"/>
      <c r="D289" s="259"/>
      <c r="E289" s="63"/>
      <c r="F289" s="349"/>
      <c r="G289" s="367"/>
      <c r="H289" s="349"/>
      <c r="I289" s="62"/>
      <c r="J289" s="62"/>
      <c r="K289" s="62"/>
      <c r="L289" s="62">
        <f t="shared" si="8"/>
        <v>0</v>
      </c>
      <c r="M289" s="62" t="str">
        <f t="shared" si="9"/>
        <v/>
      </c>
      <c r="N289" s="63"/>
      <c r="O289" s="64"/>
      <c r="P289" s="64"/>
      <c r="Q289" s="65"/>
    </row>
    <row r="290" ht="16.5" customHeight="1" spans="1:17">
      <c r="A290" s="232"/>
      <c r="B290" s="259"/>
      <c r="C290" s="56"/>
      <c r="D290" s="259"/>
      <c r="E290" s="63"/>
      <c r="F290" s="349"/>
      <c r="G290" s="367"/>
      <c r="H290" s="349"/>
      <c r="I290" s="62"/>
      <c r="J290" s="62"/>
      <c r="K290" s="62"/>
      <c r="L290" s="62">
        <f t="shared" si="8"/>
        <v>0</v>
      </c>
      <c r="M290" s="62" t="str">
        <f t="shared" si="9"/>
        <v/>
      </c>
      <c r="N290" s="63"/>
      <c r="O290" s="64"/>
      <c r="P290" s="64"/>
      <c r="Q290" s="65"/>
    </row>
    <row r="291" ht="16.5" customHeight="1" spans="1:17">
      <c r="A291" s="232"/>
      <c r="B291" s="259"/>
      <c r="C291" s="56"/>
      <c r="D291" s="259"/>
      <c r="E291" s="63"/>
      <c r="F291" s="349"/>
      <c r="G291" s="367"/>
      <c r="H291" s="349"/>
      <c r="I291" s="62"/>
      <c r="J291" s="62"/>
      <c r="K291" s="62"/>
      <c r="L291" s="62">
        <f t="shared" si="8"/>
        <v>0</v>
      </c>
      <c r="M291" s="62" t="str">
        <f t="shared" si="9"/>
        <v/>
      </c>
      <c r="N291" s="63"/>
      <c r="O291" s="64"/>
      <c r="P291" s="64"/>
      <c r="Q291" s="65"/>
    </row>
    <row r="292" ht="16.5" customHeight="1" spans="1:17">
      <c r="A292" s="232"/>
      <c r="B292" s="259"/>
      <c r="C292" s="56"/>
      <c r="D292" s="259"/>
      <c r="E292" s="63"/>
      <c r="F292" s="349"/>
      <c r="G292" s="367"/>
      <c r="H292" s="349"/>
      <c r="I292" s="62"/>
      <c r="J292" s="62"/>
      <c r="K292" s="62"/>
      <c r="L292" s="62">
        <f t="shared" si="8"/>
        <v>0</v>
      </c>
      <c r="M292" s="62" t="str">
        <f t="shared" si="9"/>
        <v/>
      </c>
      <c r="N292" s="63"/>
      <c r="O292" s="64"/>
      <c r="P292" s="64"/>
      <c r="Q292" s="65"/>
    </row>
    <row r="293" ht="16.5" customHeight="1" spans="1:17">
      <c r="A293" s="232"/>
      <c r="B293" s="259"/>
      <c r="C293" s="56"/>
      <c r="D293" s="259"/>
      <c r="E293" s="63"/>
      <c r="F293" s="349"/>
      <c r="G293" s="367"/>
      <c r="H293" s="349"/>
      <c r="I293" s="62"/>
      <c r="J293" s="62"/>
      <c r="K293" s="62"/>
      <c r="L293" s="62">
        <f t="shared" si="8"/>
        <v>0</v>
      </c>
      <c r="M293" s="62" t="str">
        <f t="shared" si="9"/>
        <v/>
      </c>
      <c r="N293" s="63"/>
      <c r="O293" s="64"/>
      <c r="P293" s="64"/>
      <c r="Q293" s="65"/>
    </row>
    <row r="294" ht="16.5" customHeight="1" spans="1:17">
      <c r="A294" s="232"/>
      <c r="B294" s="259"/>
      <c r="C294" s="56"/>
      <c r="D294" s="259"/>
      <c r="E294" s="63"/>
      <c r="F294" s="349"/>
      <c r="G294" s="367"/>
      <c r="H294" s="349"/>
      <c r="I294" s="62"/>
      <c r="J294" s="62"/>
      <c r="K294" s="62"/>
      <c r="L294" s="62">
        <f t="shared" si="8"/>
        <v>0</v>
      </c>
      <c r="M294" s="62" t="str">
        <f t="shared" si="9"/>
        <v/>
      </c>
      <c r="N294" s="63"/>
      <c r="O294" s="64"/>
      <c r="P294" s="64"/>
      <c r="Q294" s="65"/>
    </row>
    <row r="295" ht="16.5" customHeight="1" spans="1:17">
      <c r="A295" s="232"/>
      <c r="B295" s="259"/>
      <c r="C295" s="56"/>
      <c r="D295" s="259"/>
      <c r="E295" s="63"/>
      <c r="F295" s="349"/>
      <c r="G295" s="367"/>
      <c r="H295" s="349"/>
      <c r="I295" s="62"/>
      <c r="J295" s="62"/>
      <c r="K295" s="62"/>
      <c r="L295" s="62">
        <f t="shared" si="8"/>
        <v>0</v>
      </c>
      <c r="M295" s="62" t="str">
        <f t="shared" si="9"/>
        <v/>
      </c>
      <c r="N295" s="63"/>
      <c r="O295" s="64"/>
      <c r="P295" s="64"/>
      <c r="Q295" s="65"/>
    </row>
    <row r="296" ht="16.5" customHeight="1" spans="1:17">
      <c r="A296" s="232"/>
      <c r="B296" s="259"/>
      <c r="C296" s="56"/>
      <c r="D296" s="259"/>
      <c r="E296" s="63"/>
      <c r="F296" s="349"/>
      <c r="G296" s="367"/>
      <c r="H296" s="349"/>
      <c r="I296" s="62"/>
      <c r="J296" s="62"/>
      <c r="K296" s="62"/>
      <c r="L296" s="62">
        <f t="shared" si="8"/>
        <v>0</v>
      </c>
      <c r="M296" s="62" t="str">
        <f t="shared" si="9"/>
        <v/>
      </c>
      <c r="N296" s="63"/>
      <c r="O296" s="64"/>
      <c r="P296" s="64"/>
      <c r="Q296" s="65"/>
    </row>
    <row r="297" ht="16.5" customHeight="1" spans="1:17">
      <c r="A297" s="232"/>
      <c r="B297" s="259"/>
      <c r="C297" s="56"/>
      <c r="D297" s="259"/>
      <c r="E297" s="63"/>
      <c r="F297" s="349"/>
      <c r="G297" s="367"/>
      <c r="H297" s="349"/>
      <c r="I297" s="62"/>
      <c r="J297" s="62"/>
      <c r="K297" s="62"/>
      <c r="L297" s="62">
        <f t="shared" si="8"/>
        <v>0</v>
      </c>
      <c r="M297" s="62" t="str">
        <f t="shared" si="9"/>
        <v/>
      </c>
      <c r="N297" s="63"/>
      <c r="O297" s="64"/>
      <c r="P297" s="64"/>
      <c r="Q297" s="65"/>
    </row>
    <row r="298" ht="16.5" customHeight="1" spans="1:17">
      <c r="A298" s="232"/>
      <c r="B298" s="259"/>
      <c r="C298" s="56"/>
      <c r="D298" s="259"/>
      <c r="E298" s="63"/>
      <c r="F298" s="349"/>
      <c r="G298" s="367"/>
      <c r="H298" s="349"/>
      <c r="I298" s="62"/>
      <c r="J298" s="62"/>
      <c r="K298" s="62"/>
      <c r="L298" s="62">
        <f t="shared" si="8"/>
        <v>0</v>
      </c>
      <c r="M298" s="62" t="str">
        <f t="shared" si="9"/>
        <v/>
      </c>
      <c r="N298" s="63"/>
      <c r="O298" s="64"/>
      <c r="P298" s="64"/>
      <c r="Q298" s="65"/>
    </row>
    <row r="299" ht="16.5" customHeight="1" spans="1:17">
      <c r="A299" s="232"/>
      <c r="B299" s="259"/>
      <c r="C299" s="56"/>
      <c r="D299" s="259"/>
      <c r="E299" s="63"/>
      <c r="F299" s="349"/>
      <c r="G299" s="367"/>
      <c r="H299" s="349"/>
      <c r="I299" s="62"/>
      <c r="J299" s="62"/>
      <c r="K299" s="62"/>
      <c r="L299" s="62">
        <f t="shared" si="8"/>
        <v>0</v>
      </c>
      <c r="M299" s="62" t="str">
        <f t="shared" si="9"/>
        <v/>
      </c>
      <c r="N299" s="63"/>
      <c r="O299" s="64"/>
      <c r="P299" s="64"/>
      <c r="Q299" s="65"/>
    </row>
    <row r="300" ht="16.5" customHeight="1" spans="1:17">
      <c r="A300" s="232"/>
      <c r="B300" s="259"/>
      <c r="C300" s="56"/>
      <c r="D300" s="259"/>
      <c r="E300" s="63"/>
      <c r="F300" s="349"/>
      <c r="G300" s="367"/>
      <c r="H300" s="349"/>
      <c r="I300" s="62"/>
      <c r="J300" s="62"/>
      <c r="K300" s="62"/>
      <c r="L300" s="62">
        <f t="shared" si="8"/>
        <v>0</v>
      </c>
      <c r="M300" s="62" t="str">
        <f t="shared" si="9"/>
        <v/>
      </c>
      <c r="N300" s="63"/>
      <c r="O300" s="64"/>
      <c r="P300" s="64"/>
      <c r="Q300" s="65"/>
    </row>
    <row r="301" ht="16.5" customHeight="1" spans="1:17">
      <c r="A301" s="232"/>
      <c r="B301" s="259"/>
      <c r="C301" s="56"/>
      <c r="D301" s="259"/>
      <c r="E301" s="63"/>
      <c r="F301" s="349"/>
      <c r="G301" s="367"/>
      <c r="H301" s="349"/>
      <c r="I301" s="62"/>
      <c r="J301" s="62"/>
      <c r="K301" s="62"/>
      <c r="L301" s="62">
        <f t="shared" si="8"/>
        <v>0</v>
      </c>
      <c r="M301" s="62" t="str">
        <f t="shared" si="9"/>
        <v/>
      </c>
      <c r="N301" s="63"/>
      <c r="O301" s="64"/>
      <c r="P301" s="64"/>
      <c r="Q301" s="65"/>
    </row>
    <row r="302" ht="16.5" customHeight="1" spans="1:17">
      <c r="A302" s="232"/>
      <c r="B302" s="56"/>
      <c r="C302" s="56"/>
      <c r="D302" s="56"/>
      <c r="E302" s="63"/>
      <c r="F302" s="349"/>
      <c r="G302" s="367"/>
      <c r="H302" s="349"/>
      <c r="I302" s="62"/>
      <c r="J302" s="62"/>
      <c r="K302" s="62"/>
      <c r="L302" s="62">
        <f t="shared" si="8"/>
        <v>0</v>
      </c>
      <c r="M302" s="62" t="str">
        <f t="shared" si="9"/>
        <v/>
      </c>
      <c r="N302" s="63"/>
      <c r="O302" s="64"/>
      <c r="P302" s="64"/>
      <c r="Q302" s="65"/>
    </row>
    <row r="303" ht="16.5" customHeight="1" spans="1:17">
      <c r="A303" s="232"/>
      <c r="B303" s="56"/>
      <c r="C303" s="56"/>
      <c r="D303" s="56"/>
      <c r="E303" s="63"/>
      <c r="F303" s="349"/>
      <c r="G303" s="367"/>
      <c r="H303" s="349"/>
      <c r="I303" s="62"/>
      <c r="J303" s="62"/>
      <c r="K303" s="62"/>
      <c r="L303" s="62">
        <f t="shared" si="8"/>
        <v>0</v>
      </c>
      <c r="M303" s="62" t="str">
        <f t="shared" si="9"/>
        <v/>
      </c>
      <c r="N303" s="63"/>
      <c r="O303" s="64"/>
      <c r="P303" s="64"/>
      <c r="Q303" s="65"/>
    </row>
    <row r="304" ht="16.5" customHeight="1" spans="1:17">
      <c r="A304" s="232"/>
      <c r="B304" s="56"/>
      <c r="C304" s="56"/>
      <c r="D304" s="56"/>
      <c r="E304" s="63"/>
      <c r="F304" s="349"/>
      <c r="G304" s="367"/>
      <c r="H304" s="349"/>
      <c r="I304" s="62"/>
      <c r="J304" s="62"/>
      <c r="K304" s="62"/>
      <c r="L304" s="62">
        <f t="shared" si="8"/>
        <v>0</v>
      </c>
      <c r="M304" s="62" t="str">
        <f t="shared" si="9"/>
        <v/>
      </c>
      <c r="N304" s="63"/>
      <c r="O304" s="64"/>
      <c r="P304" s="64"/>
      <c r="Q304" s="65"/>
    </row>
    <row r="305" ht="16.5" customHeight="1" spans="1:17">
      <c r="A305" s="232"/>
      <c r="B305" s="56"/>
      <c r="C305" s="56"/>
      <c r="D305" s="56"/>
      <c r="E305" s="63"/>
      <c r="F305" s="349"/>
      <c r="G305" s="367"/>
      <c r="H305" s="349"/>
      <c r="I305" s="62"/>
      <c r="J305" s="62"/>
      <c r="K305" s="62"/>
      <c r="L305" s="62">
        <f t="shared" si="8"/>
        <v>0</v>
      </c>
      <c r="M305" s="62" t="str">
        <f t="shared" si="9"/>
        <v/>
      </c>
      <c r="N305" s="63"/>
      <c r="O305" s="64"/>
      <c r="P305" s="64"/>
      <c r="Q305" s="65"/>
    </row>
    <row r="306" ht="16.5" customHeight="1" spans="1:17">
      <c r="A306" s="232"/>
      <c r="B306" s="56"/>
      <c r="C306" s="56"/>
      <c r="D306" s="56"/>
      <c r="E306" s="63"/>
      <c r="F306" s="349"/>
      <c r="G306" s="367"/>
      <c r="H306" s="349"/>
      <c r="I306" s="62"/>
      <c r="J306" s="62"/>
      <c r="K306" s="62"/>
      <c r="L306" s="62">
        <f t="shared" si="8"/>
        <v>0</v>
      </c>
      <c r="M306" s="62" t="str">
        <f t="shared" si="9"/>
        <v/>
      </c>
      <c r="N306" s="63"/>
      <c r="O306" s="64"/>
      <c r="P306" s="64"/>
      <c r="Q306" s="65"/>
    </row>
    <row r="307" ht="16.5" customHeight="1" spans="1:17">
      <c r="A307" s="232"/>
      <c r="B307" s="56"/>
      <c r="C307" s="56"/>
      <c r="D307" s="56"/>
      <c r="E307" s="63"/>
      <c r="F307" s="349"/>
      <c r="G307" s="367"/>
      <c r="H307" s="349"/>
      <c r="I307" s="62"/>
      <c r="J307" s="62"/>
      <c r="K307" s="62"/>
      <c r="L307" s="62">
        <f t="shared" si="8"/>
        <v>0</v>
      </c>
      <c r="M307" s="62" t="str">
        <f t="shared" si="9"/>
        <v/>
      </c>
      <c r="N307" s="63"/>
      <c r="O307" s="64"/>
      <c r="P307" s="64"/>
      <c r="Q307" s="65"/>
    </row>
    <row r="308" ht="16.5" customHeight="1" spans="1:17">
      <c r="A308" s="232"/>
      <c r="B308" s="56"/>
      <c r="C308" s="56"/>
      <c r="D308" s="56"/>
      <c r="E308" s="63"/>
      <c r="F308" s="349"/>
      <c r="G308" s="367"/>
      <c r="H308" s="349"/>
      <c r="I308" s="62"/>
      <c r="J308" s="62"/>
      <c r="K308" s="62"/>
      <c r="L308" s="62">
        <f t="shared" si="8"/>
        <v>0</v>
      </c>
      <c r="M308" s="62" t="str">
        <f t="shared" si="9"/>
        <v/>
      </c>
      <c r="N308" s="63"/>
      <c r="O308" s="64"/>
      <c r="P308" s="64"/>
      <c r="Q308" s="65"/>
    </row>
    <row r="309" ht="16.5" customHeight="1" spans="1:17">
      <c r="A309" s="232"/>
      <c r="B309" s="56"/>
      <c r="C309" s="56"/>
      <c r="D309" s="56"/>
      <c r="E309" s="63"/>
      <c r="F309" s="349"/>
      <c r="G309" s="367"/>
      <c r="H309" s="349"/>
      <c r="I309" s="62"/>
      <c r="J309" s="62"/>
      <c r="K309" s="62"/>
      <c r="L309" s="62">
        <f t="shared" si="8"/>
        <v>0</v>
      </c>
      <c r="M309" s="62" t="str">
        <f t="shared" si="9"/>
        <v/>
      </c>
      <c r="N309" s="63"/>
      <c r="O309" s="64"/>
      <c r="P309" s="64"/>
      <c r="Q309" s="65"/>
    </row>
    <row r="310" ht="16.5" customHeight="1" spans="1:17">
      <c r="A310" s="232"/>
      <c r="B310" s="56"/>
      <c r="C310" s="56"/>
      <c r="D310" s="259"/>
      <c r="E310" s="63"/>
      <c r="F310" s="349"/>
      <c r="G310" s="364"/>
      <c r="H310" s="349"/>
      <c r="I310" s="62"/>
      <c r="J310" s="62"/>
      <c r="K310" s="62"/>
      <c r="L310" s="62">
        <f t="shared" si="8"/>
        <v>0</v>
      </c>
      <c r="M310" s="62" t="str">
        <f t="shared" si="9"/>
        <v/>
      </c>
      <c r="N310" s="365"/>
      <c r="O310" s="64"/>
      <c r="P310" s="64"/>
      <c r="Q310" s="65"/>
    </row>
    <row r="311" ht="16.5" customHeight="1" spans="1:17">
      <c r="A311" s="232"/>
      <c r="B311" s="56"/>
      <c r="C311" s="56"/>
      <c r="D311" s="259"/>
      <c r="E311" s="63"/>
      <c r="F311" s="349"/>
      <c r="G311" s="364"/>
      <c r="H311" s="349"/>
      <c r="I311" s="62"/>
      <c r="J311" s="62"/>
      <c r="K311" s="62"/>
      <c r="L311" s="62">
        <f t="shared" si="8"/>
        <v>0</v>
      </c>
      <c r="M311" s="62" t="str">
        <f t="shared" si="9"/>
        <v/>
      </c>
      <c r="N311" s="365"/>
      <c r="O311" s="64"/>
      <c r="P311" s="64"/>
      <c r="Q311" s="65"/>
    </row>
    <row r="312" ht="16.5" customHeight="1" spans="1:17">
      <c r="A312" s="232"/>
      <c r="B312" s="56"/>
      <c r="C312" s="56"/>
      <c r="D312" s="259"/>
      <c r="E312" s="63"/>
      <c r="F312" s="349"/>
      <c r="G312" s="364"/>
      <c r="H312" s="349"/>
      <c r="I312" s="62"/>
      <c r="J312" s="62"/>
      <c r="K312" s="62"/>
      <c r="L312" s="62">
        <f t="shared" si="8"/>
        <v>0</v>
      </c>
      <c r="M312" s="62" t="str">
        <f t="shared" si="9"/>
        <v/>
      </c>
      <c r="N312" s="365"/>
      <c r="O312" s="64"/>
      <c r="P312" s="64"/>
      <c r="Q312" s="65"/>
    </row>
    <row r="313" ht="16.5" customHeight="1" spans="1:17">
      <c r="A313" s="232"/>
      <c r="B313" s="56"/>
      <c r="C313" s="56"/>
      <c r="D313" s="259"/>
      <c r="E313" s="63"/>
      <c r="F313" s="349"/>
      <c r="G313" s="364"/>
      <c r="H313" s="349"/>
      <c r="I313" s="62"/>
      <c r="J313" s="62"/>
      <c r="K313" s="62"/>
      <c r="L313" s="62">
        <f t="shared" si="8"/>
        <v>0</v>
      </c>
      <c r="M313" s="62" t="str">
        <f t="shared" si="9"/>
        <v/>
      </c>
      <c r="N313" s="365"/>
      <c r="O313" s="64"/>
      <c r="P313" s="64"/>
      <c r="Q313" s="65"/>
    </row>
    <row r="314" ht="16.5" customHeight="1" spans="1:17">
      <c r="A314" s="232"/>
      <c r="B314" s="56"/>
      <c r="C314" s="56"/>
      <c r="D314" s="259"/>
      <c r="E314" s="63"/>
      <c r="F314" s="349"/>
      <c r="G314" s="364"/>
      <c r="H314" s="349"/>
      <c r="I314" s="62"/>
      <c r="J314" s="62"/>
      <c r="K314" s="62"/>
      <c r="L314" s="62">
        <f t="shared" si="8"/>
        <v>0</v>
      </c>
      <c r="M314" s="62" t="str">
        <f t="shared" si="9"/>
        <v/>
      </c>
      <c r="N314" s="365"/>
      <c r="O314" s="64"/>
      <c r="P314" s="64"/>
      <c r="Q314" s="65"/>
    </row>
    <row r="315" ht="16.5" customHeight="1" spans="1:17">
      <c r="A315" s="232"/>
      <c r="B315" s="56"/>
      <c r="C315" s="56"/>
      <c r="D315" s="259"/>
      <c r="E315" s="63"/>
      <c r="F315" s="349"/>
      <c r="G315" s="364"/>
      <c r="H315" s="349"/>
      <c r="I315" s="62"/>
      <c r="J315" s="62"/>
      <c r="K315" s="62"/>
      <c r="L315" s="62">
        <f t="shared" si="8"/>
        <v>0</v>
      </c>
      <c r="M315" s="62" t="str">
        <f t="shared" si="9"/>
        <v/>
      </c>
      <c r="N315" s="365"/>
      <c r="O315" s="64"/>
      <c r="P315" s="64"/>
      <c r="Q315" s="65"/>
    </row>
    <row r="316" ht="16.5" customHeight="1" spans="1:17">
      <c r="A316" s="232"/>
      <c r="B316" s="56"/>
      <c r="C316" s="56"/>
      <c r="D316" s="259"/>
      <c r="E316" s="63"/>
      <c r="F316" s="349"/>
      <c r="G316" s="364"/>
      <c r="H316" s="349"/>
      <c r="I316" s="62"/>
      <c r="J316" s="62"/>
      <c r="K316" s="62"/>
      <c r="L316" s="62">
        <f t="shared" si="8"/>
        <v>0</v>
      </c>
      <c r="M316" s="62" t="str">
        <f t="shared" si="9"/>
        <v/>
      </c>
      <c r="N316" s="365"/>
      <c r="O316" s="64"/>
      <c r="P316" s="64"/>
      <c r="Q316" s="65"/>
    </row>
    <row r="317" ht="16.5" customHeight="1" spans="1:17">
      <c r="A317" s="232"/>
      <c r="B317" s="56"/>
      <c r="C317" s="56"/>
      <c r="D317" s="259"/>
      <c r="E317" s="63"/>
      <c r="F317" s="349"/>
      <c r="G317" s="364"/>
      <c r="H317" s="349"/>
      <c r="I317" s="62"/>
      <c r="J317" s="62"/>
      <c r="K317" s="62"/>
      <c r="L317" s="62">
        <f t="shared" si="8"/>
        <v>0</v>
      </c>
      <c r="M317" s="62" t="str">
        <f t="shared" si="9"/>
        <v/>
      </c>
      <c r="N317" s="365"/>
      <c r="O317" s="64"/>
      <c r="P317" s="64"/>
      <c r="Q317" s="65"/>
    </row>
    <row r="318" ht="16.5" customHeight="1" spans="1:17">
      <c r="A318" s="232"/>
      <c r="B318" s="56"/>
      <c r="C318" s="56"/>
      <c r="D318" s="259"/>
      <c r="E318" s="63"/>
      <c r="F318" s="349"/>
      <c r="G318" s="364"/>
      <c r="H318" s="349"/>
      <c r="I318" s="62"/>
      <c r="J318" s="62"/>
      <c r="K318" s="62"/>
      <c r="L318" s="62">
        <f t="shared" si="8"/>
        <v>0</v>
      </c>
      <c r="M318" s="62" t="str">
        <f t="shared" si="9"/>
        <v/>
      </c>
      <c r="N318" s="365"/>
      <c r="O318" s="64"/>
      <c r="P318" s="64"/>
      <c r="Q318" s="65"/>
    </row>
    <row r="319" ht="16.5" customHeight="1" spans="1:17">
      <c r="A319" s="232"/>
      <c r="B319" s="56"/>
      <c r="C319" s="56"/>
      <c r="D319" s="259"/>
      <c r="E319" s="63"/>
      <c r="F319" s="349"/>
      <c r="G319" s="364"/>
      <c r="H319" s="349"/>
      <c r="I319" s="62"/>
      <c r="J319" s="62"/>
      <c r="K319" s="62"/>
      <c r="L319" s="62">
        <f t="shared" si="8"/>
        <v>0</v>
      </c>
      <c r="M319" s="62" t="str">
        <f t="shared" si="9"/>
        <v/>
      </c>
      <c r="N319" s="365"/>
      <c r="O319" s="64"/>
      <c r="P319" s="64"/>
      <c r="Q319" s="65"/>
    </row>
    <row r="320" ht="16.5" customHeight="1" spans="1:17">
      <c r="A320" s="232"/>
      <c r="B320" s="56"/>
      <c r="C320" s="56"/>
      <c r="D320" s="259"/>
      <c r="E320" s="63"/>
      <c r="F320" s="349"/>
      <c r="G320" s="364"/>
      <c r="H320" s="349"/>
      <c r="I320" s="62"/>
      <c r="J320" s="62"/>
      <c r="K320" s="62"/>
      <c r="L320" s="62">
        <f t="shared" si="8"/>
        <v>0</v>
      </c>
      <c r="M320" s="62" t="str">
        <f t="shared" si="9"/>
        <v/>
      </c>
      <c r="N320" s="365"/>
      <c r="O320" s="64"/>
      <c r="P320" s="64"/>
      <c r="Q320" s="65"/>
    </row>
    <row r="321" ht="16.5" customHeight="1" spans="1:17">
      <c r="A321" s="232"/>
      <c r="B321" s="56"/>
      <c r="C321" s="56"/>
      <c r="D321" s="259"/>
      <c r="E321" s="63"/>
      <c r="F321" s="349"/>
      <c r="G321" s="364"/>
      <c r="H321" s="349"/>
      <c r="I321" s="62"/>
      <c r="J321" s="62"/>
      <c r="K321" s="62"/>
      <c r="L321" s="62">
        <f t="shared" si="8"/>
        <v>0</v>
      </c>
      <c r="M321" s="62" t="str">
        <f t="shared" si="9"/>
        <v/>
      </c>
      <c r="N321" s="365"/>
      <c r="O321" s="64"/>
      <c r="P321" s="64"/>
      <c r="Q321" s="65"/>
    </row>
    <row r="322" ht="16.5" customHeight="1" spans="1:17">
      <c r="A322" s="232"/>
      <c r="B322" s="56"/>
      <c r="C322" s="56"/>
      <c r="D322" s="259"/>
      <c r="E322" s="63"/>
      <c r="F322" s="349"/>
      <c r="G322" s="364"/>
      <c r="H322" s="349"/>
      <c r="I322" s="62"/>
      <c r="J322" s="62"/>
      <c r="K322" s="62"/>
      <c r="L322" s="62">
        <f t="shared" si="8"/>
        <v>0</v>
      </c>
      <c r="M322" s="62" t="str">
        <f t="shared" si="9"/>
        <v/>
      </c>
      <c r="N322" s="365"/>
      <c r="O322" s="64"/>
      <c r="P322" s="64"/>
      <c r="Q322" s="65"/>
    </row>
    <row r="323" ht="16.5" customHeight="1" spans="1:17">
      <c r="A323" s="232"/>
      <c r="B323" s="56"/>
      <c r="C323" s="56"/>
      <c r="D323" s="259"/>
      <c r="E323" s="63"/>
      <c r="F323" s="349"/>
      <c r="G323" s="364"/>
      <c r="H323" s="349"/>
      <c r="I323" s="62"/>
      <c r="J323" s="62"/>
      <c r="K323" s="62"/>
      <c r="L323" s="62">
        <f t="shared" si="8"/>
        <v>0</v>
      </c>
      <c r="M323" s="62" t="str">
        <f t="shared" si="9"/>
        <v/>
      </c>
      <c r="N323" s="365"/>
      <c r="O323" s="64"/>
      <c r="P323" s="64"/>
      <c r="Q323" s="65"/>
    </row>
    <row r="324" ht="16.5" customHeight="1" spans="1:17">
      <c r="A324" s="232"/>
      <c r="B324" s="56"/>
      <c r="C324" s="56"/>
      <c r="D324" s="259"/>
      <c r="E324" s="63"/>
      <c r="F324" s="349"/>
      <c r="G324" s="364"/>
      <c r="H324" s="349"/>
      <c r="I324" s="62"/>
      <c r="J324" s="62"/>
      <c r="K324" s="62"/>
      <c r="L324" s="62">
        <f t="shared" si="8"/>
        <v>0</v>
      </c>
      <c r="M324" s="62" t="str">
        <f t="shared" si="9"/>
        <v/>
      </c>
      <c r="N324" s="365"/>
      <c r="O324" s="64"/>
      <c r="P324" s="64"/>
      <c r="Q324" s="65"/>
    </row>
    <row r="325" ht="16.5" customHeight="1" spans="1:17">
      <c r="A325" s="232"/>
      <c r="B325" s="56"/>
      <c r="C325" s="56"/>
      <c r="D325" s="259"/>
      <c r="E325" s="63"/>
      <c r="F325" s="349"/>
      <c r="G325" s="364"/>
      <c r="H325" s="349"/>
      <c r="I325" s="62"/>
      <c r="J325" s="62"/>
      <c r="K325" s="62"/>
      <c r="L325" s="62">
        <f t="shared" si="8"/>
        <v>0</v>
      </c>
      <c r="M325" s="62" t="str">
        <f t="shared" si="9"/>
        <v/>
      </c>
      <c r="N325" s="365"/>
      <c r="O325" s="64"/>
      <c r="P325" s="64"/>
      <c r="Q325" s="65"/>
    </row>
    <row r="326" ht="16.5" customHeight="1" spans="1:17">
      <c r="A326" s="232"/>
      <c r="B326" s="56"/>
      <c r="C326" s="56"/>
      <c r="D326" s="259"/>
      <c r="E326" s="63"/>
      <c r="F326" s="349"/>
      <c r="G326" s="364"/>
      <c r="H326" s="349"/>
      <c r="I326" s="62"/>
      <c r="J326" s="62"/>
      <c r="K326" s="62"/>
      <c r="L326" s="62">
        <f t="shared" si="8"/>
        <v>0</v>
      </c>
      <c r="M326" s="62" t="str">
        <f t="shared" si="9"/>
        <v/>
      </c>
      <c r="N326" s="365"/>
      <c r="O326" s="64"/>
      <c r="P326" s="64"/>
      <c r="Q326" s="65"/>
    </row>
    <row r="327" ht="16.5" customHeight="1" spans="1:17">
      <c r="A327" s="232"/>
      <c r="B327" s="56"/>
      <c r="C327" s="56"/>
      <c r="D327" s="259"/>
      <c r="E327" s="63"/>
      <c r="F327" s="349"/>
      <c r="G327" s="364"/>
      <c r="H327" s="349"/>
      <c r="I327" s="62"/>
      <c r="J327" s="62"/>
      <c r="K327" s="62"/>
      <c r="L327" s="62">
        <f t="shared" ref="L327:L390" si="10">K327-H327</f>
        <v>0</v>
      </c>
      <c r="M327" s="62" t="str">
        <f t="shared" ref="M327:M390" si="11">IF(H327=0,"",L327/H327*100)</f>
        <v/>
      </c>
      <c r="N327" s="365"/>
      <c r="O327" s="64"/>
      <c r="P327" s="64"/>
      <c r="Q327" s="65"/>
    </row>
    <row r="328" ht="16.5" customHeight="1" spans="1:17">
      <c r="A328" s="232"/>
      <c r="B328" s="56"/>
      <c r="C328" s="56"/>
      <c r="D328" s="259"/>
      <c r="E328" s="63"/>
      <c r="F328" s="349"/>
      <c r="G328" s="364"/>
      <c r="H328" s="349"/>
      <c r="I328" s="62"/>
      <c r="J328" s="62"/>
      <c r="K328" s="62"/>
      <c r="L328" s="62">
        <f t="shared" si="10"/>
        <v>0</v>
      </c>
      <c r="M328" s="62" t="str">
        <f t="shared" si="11"/>
        <v/>
      </c>
      <c r="N328" s="365"/>
      <c r="O328" s="64"/>
      <c r="P328" s="64"/>
      <c r="Q328" s="65"/>
    </row>
    <row r="329" ht="16.5" customHeight="1" spans="1:17">
      <c r="A329" s="232"/>
      <c r="B329" s="56"/>
      <c r="C329" s="56"/>
      <c r="D329" s="259"/>
      <c r="E329" s="63"/>
      <c r="F329" s="349"/>
      <c r="G329" s="364"/>
      <c r="H329" s="349"/>
      <c r="I329" s="62"/>
      <c r="J329" s="62"/>
      <c r="K329" s="62"/>
      <c r="L329" s="62">
        <f t="shared" si="10"/>
        <v>0</v>
      </c>
      <c r="M329" s="62" t="str">
        <f t="shared" si="11"/>
        <v/>
      </c>
      <c r="N329" s="365"/>
      <c r="O329" s="64"/>
      <c r="P329" s="64"/>
      <c r="Q329" s="65"/>
    </row>
    <row r="330" ht="16.5" customHeight="1" spans="1:17">
      <c r="A330" s="232"/>
      <c r="B330" s="56"/>
      <c r="C330" s="56"/>
      <c r="D330" s="259"/>
      <c r="E330" s="63"/>
      <c r="F330" s="368"/>
      <c r="G330" s="364"/>
      <c r="H330" s="349"/>
      <c r="I330" s="62"/>
      <c r="J330" s="62"/>
      <c r="K330" s="62"/>
      <c r="L330" s="62">
        <f t="shared" si="10"/>
        <v>0</v>
      </c>
      <c r="M330" s="62" t="str">
        <f t="shared" si="11"/>
        <v/>
      </c>
      <c r="N330" s="365"/>
      <c r="O330" s="64"/>
      <c r="P330" s="64"/>
      <c r="Q330" s="65"/>
    </row>
    <row r="331" ht="16.5" customHeight="1" spans="1:17">
      <c r="A331" s="232"/>
      <c r="B331" s="56"/>
      <c r="C331" s="56"/>
      <c r="D331" s="259"/>
      <c r="E331" s="63"/>
      <c r="F331" s="368"/>
      <c r="G331" s="364"/>
      <c r="H331" s="349"/>
      <c r="I331" s="62"/>
      <c r="J331" s="62"/>
      <c r="K331" s="62"/>
      <c r="L331" s="62">
        <f t="shared" si="10"/>
        <v>0</v>
      </c>
      <c r="M331" s="62" t="str">
        <f t="shared" si="11"/>
        <v/>
      </c>
      <c r="N331" s="365"/>
      <c r="O331" s="64"/>
      <c r="P331" s="64"/>
      <c r="Q331" s="65"/>
    </row>
    <row r="332" ht="16.5" customHeight="1" spans="1:17">
      <c r="A332" s="232"/>
      <c r="B332" s="56"/>
      <c r="C332" s="56"/>
      <c r="D332" s="259"/>
      <c r="E332" s="63"/>
      <c r="F332" s="368"/>
      <c r="G332" s="364"/>
      <c r="H332" s="349"/>
      <c r="I332" s="62"/>
      <c r="J332" s="62"/>
      <c r="K332" s="62"/>
      <c r="L332" s="62">
        <f t="shared" si="10"/>
        <v>0</v>
      </c>
      <c r="M332" s="62" t="str">
        <f t="shared" si="11"/>
        <v/>
      </c>
      <c r="N332" s="365"/>
      <c r="O332" s="64"/>
      <c r="P332" s="64"/>
      <c r="Q332" s="65"/>
    </row>
    <row r="333" ht="16.5" customHeight="1" spans="1:17">
      <c r="A333" s="232"/>
      <c r="B333" s="56"/>
      <c r="C333" s="56"/>
      <c r="D333" s="259"/>
      <c r="E333" s="63"/>
      <c r="F333" s="368"/>
      <c r="G333" s="364"/>
      <c r="H333" s="349"/>
      <c r="I333" s="62"/>
      <c r="J333" s="62"/>
      <c r="K333" s="62"/>
      <c r="L333" s="62">
        <f t="shared" si="10"/>
        <v>0</v>
      </c>
      <c r="M333" s="62" t="str">
        <f t="shared" si="11"/>
        <v/>
      </c>
      <c r="N333" s="365"/>
      <c r="O333" s="64"/>
      <c r="P333" s="64"/>
      <c r="Q333" s="65"/>
    </row>
    <row r="334" ht="16.5" customHeight="1" spans="1:17">
      <c r="A334" s="232"/>
      <c r="B334" s="56"/>
      <c r="C334" s="56"/>
      <c r="D334" s="259"/>
      <c r="E334" s="63"/>
      <c r="F334" s="368"/>
      <c r="G334" s="364"/>
      <c r="H334" s="349"/>
      <c r="I334" s="62"/>
      <c r="J334" s="62"/>
      <c r="K334" s="62"/>
      <c r="L334" s="62">
        <f t="shared" si="10"/>
        <v>0</v>
      </c>
      <c r="M334" s="62" t="str">
        <f t="shared" si="11"/>
        <v/>
      </c>
      <c r="N334" s="365"/>
      <c r="O334" s="64"/>
      <c r="P334" s="64"/>
      <c r="Q334" s="65"/>
    </row>
    <row r="335" ht="16.5" customHeight="1" spans="1:17">
      <c r="A335" s="232"/>
      <c r="B335" s="56"/>
      <c r="C335" s="56"/>
      <c r="D335" s="259"/>
      <c r="E335" s="63"/>
      <c r="F335" s="368"/>
      <c r="G335" s="364"/>
      <c r="H335" s="349"/>
      <c r="I335" s="62"/>
      <c r="J335" s="62"/>
      <c r="K335" s="62"/>
      <c r="L335" s="62">
        <f t="shared" si="10"/>
        <v>0</v>
      </c>
      <c r="M335" s="62" t="str">
        <f t="shared" si="11"/>
        <v/>
      </c>
      <c r="N335" s="365"/>
      <c r="O335" s="64"/>
      <c r="P335" s="64"/>
      <c r="Q335" s="65"/>
    </row>
    <row r="336" ht="16.5" customHeight="1" spans="1:17">
      <c r="A336" s="232"/>
      <c r="B336" s="56"/>
      <c r="C336" s="56"/>
      <c r="D336" s="259"/>
      <c r="E336" s="63"/>
      <c r="F336" s="368"/>
      <c r="G336" s="364"/>
      <c r="H336" s="349"/>
      <c r="I336" s="62"/>
      <c r="J336" s="62"/>
      <c r="K336" s="62"/>
      <c r="L336" s="62">
        <f t="shared" si="10"/>
        <v>0</v>
      </c>
      <c r="M336" s="62" t="str">
        <f t="shared" si="11"/>
        <v/>
      </c>
      <c r="N336" s="365"/>
      <c r="O336" s="64"/>
      <c r="P336" s="64"/>
      <c r="Q336" s="65"/>
    </row>
    <row r="337" ht="16.5" customHeight="1" spans="1:17">
      <c r="A337" s="232"/>
      <c r="B337" s="56"/>
      <c r="C337" s="56"/>
      <c r="D337" s="259"/>
      <c r="E337" s="63"/>
      <c r="F337" s="368"/>
      <c r="G337" s="364"/>
      <c r="H337" s="349"/>
      <c r="I337" s="62"/>
      <c r="J337" s="62"/>
      <c r="K337" s="62"/>
      <c r="L337" s="62">
        <f t="shared" si="10"/>
        <v>0</v>
      </c>
      <c r="M337" s="62" t="str">
        <f t="shared" si="11"/>
        <v/>
      </c>
      <c r="N337" s="365"/>
      <c r="O337" s="64"/>
      <c r="P337" s="64"/>
      <c r="Q337" s="65"/>
    </row>
    <row r="338" ht="16.5" customHeight="1" spans="1:17">
      <c r="A338" s="232"/>
      <c r="B338" s="56"/>
      <c r="C338" s="56"/>
      <c r="D338" s="259"/>
      <c r="E338" s="63"/>
      <c r="F338" s="368"/>
      <c r="G338" s="364"/>
      <c r="H338" s="349"/>
      <c r="I338" s="62"/>
      <c r="J338" s="62"/>
      <c r="K338" s="62"/>
      <c r="L338" s="62">
        <f t="shared" si="10"/>
        <v>0</v>
      </c>
      <c r="M338" s="62" t="str">
        <f t="shared" si="11"/>
        <v/>
      </c>
      <c r="N338" s="365"/>
      <c r="O338" s="64"/>
      <c r="P338" s="64"/>
      <c r="Q338" s="65"/>
    </row>
    <row r="339" ht="16.5" customHeight="1" spans="1:17">
      <c r="A339" s="232"/>
      <c r="B339" s="56"/>
      <c r="C339" s="56"/>
      <c r="D339" s="259"/>
      <c r="E339" s="63"/>
      <c r="F339" s="368"/>
      <c r="G339" s="364"/>
      <c r="H339" s="349"/>
      <c r="I339" s="62"/>
      <c r="J339" s="62"/>
      <c r="K339" s="62"/>
      <c r="L339" s="62">
        <f t="shared" si="10"/>
        <v>0</v>
      </c>
      <c r="M339" s="62" t="str">
        <f t="shared" si="11"/>
        <v/>
      </c>
      <c r="N339" s="365"/>
      <c r="O339" s="64"/>
      <c r="P339" s="64"/>
      <c r="Q339" s="65"/>
    </row>
    <row r="340" ht="16.5" customHeight="1" spans="1:17">
      <c r="A340" s="232"/>
      <c r="B340" s="56"/>
      <c r="C340" s="56"/>
      <c r="D340" s="259"/>
      <c r="E340" s="63"/>
      <c r="F340" s="368"/>
      <c r="G340" s="364"/>
      <c r="H340" s="349"/>
      <c r="I340" s="62"/>
      <c r="J340" s="62"/>
      <c r="K340" s="62"/>
      <c r="L340" s="62">
        <f t="shared" si="10"/>
        <v>0</v>
      </c>
      <c r="M340" s="62" t="str">
        <f t="shared" si="11"/>
        <v/>
      </c>
      <c r="N340" s="365"/>
      <c r="O340" s="64"/>
      <c r="P340" s="64"/>
      <c r="Q340" s="65"/>
    </row>
    <row r="341" ht="16.5" customHeight="1" spans="1:17">
      <c r="A341" s="232"/>
      <c r="B341" s="56"/>
      <c r="C341" s="56"/>
      <c r="D341" s="259"/>
      <c r="E341" s="63"/>
      <c r="F341" s="368"/>
      <c r="G341" s="364"/>
      <c r="H341" s="349"/>
      <c r="I341" s="62"/>
      <c r="J341" s="62"/>
      <c r="K341" s="62"/>
      <c r="L341" s="62">
        <f t="shared" si="10"/>
        <v>0</v>
      </c>
      <c r="M341" s="62" t="str">
        <f t="shared" si="11"/>
        <v/>
      </c>
      <c r="N341" s="365"/>
      <c r="O341" s="64"/>
      <c r="P341" s="64"/>
      <c r="Q341" s="65"/>
    </row>
    <row r="342" ht="16.5" customHeight="1" spans="1:17">
      <c r="A342" s="232"/>
      <c r="B342" s="56"/>
      <c r="C342" s="56"/>
      <c r="D342" s="259"/>
      <c r="E342" s="63"/>
      <c r="F342" s="368"/>
      <c r="G342" s="364"/>
      <c r="H342" s="349"/>
      <c r="I342" s="62"/>
      <c r="J342" s="62"/>
      <c r="K342" s="62"/>
      <c r="L342" s="62">
        <f t="shared" si="10"/>
        <v>0</v>
      </c>
      <c r="M342" s="62" t="str">
        <f t="shared" si="11"/>
        <v/>
      </c>
      <c r="N342" s="365"/>
      <c r="O342" s="64"/>
      <c r="P342" s="64"/>
      <c r="Q342" s="65"/>
    </row>
    <row r="343" ht="16.5" customHeight="1" spans="1:17">
      <c r="A343" s="232"/>
      <c r="B343" s="56"/>
      <c r="C343" s="56"/>
      <c r="D343" s="259"/>
      <c r="E343" s="63"/>
      <c r="F343" s="368"/>
      <c r="G343" s="364"/>
      <c r="H343" s="349"/>
      <c r="I343" s="62"/>
      <c r="J343" s="62"/>
      <c r="K343" s="62"/>
      <c r="L343" s="62">
        <f t="shared" si="10"/>
        <v>0</v>
      </c>
      <c r="M343" s="62" t="str">
        <f t="shared" si="11"/>
        <v/>
      </c>
      <c r="N343" s="365"/>
      <c r="O343" s="64"/>
      <c r="P343" s="64"/>
      <c r="Q343" s="65"/>
    </row>
    <row r="344" ht="16.5" customHeight="1" spans="1:17">
      <c r="A344" s="232"/>
      <c r="B344" s="56"/>
      <c r="C344" s="56"/>
      <c r="D344" s="259"/>
      <c r="E344" s="63"/>
      <c r="F344" s="368"/>
      <c r="G344" s="364"/>
      <c r="H344" s="349"/>
      <c r="I344" s="62"/>
      <c r="J344" s="62"/>
      <c r="K344" s="62"/>
      <c r="L344" s="62">
        <f t="shared" si="10"/>
        <v>0</v>
      </c>
      <c r="M344" s="62" t="str">
        <f t="shared" si="11"/>
        <v/>
      </c>
      <c r="N344" s="365"/>
      <c r="O344" s="64"/>
      <c r="P344" s="64"/>
      <c r="Q344" s="65"/>
    </row>
    <row r="345" ht="16.5" customHeight="1" spans="1:17">
      <c r="A345" s="232"/>
      <c r="B345" s="56"/>
      <c r="C345" s="56"/>
      <c r="D345" s="259"/>
      <c r="E345" s="63"/>
      <c r="F345" s="368"/>
      <c r="G345" s="364"/>
      <c r="H345" s="349"/>
      <c r="I345" s="62"/>
      <c r="J345" s="62"/>
      <c r="K345" s="62"/>
      <c r="L345" s="62">
        <f t="shared" si="10"/>
        <v>0</v>
      </c>
      <c r="M345" s="62" t="str">
        <f t="shared" si="11"/>
        <v/>
      </c>
      <c r="N345" s="365"/>
      <c r="O345" s="64"/>
      <c r="P345" s="64"/>
      <c r="Q345" s="65"/>
    </row>
    <row r="346" ht="16.5" customHeight="1" spans="1:17">
      <c r="A346" s="232"/>
      <c r="B346" s="56"/>
      <c r="C346" s="56"/>
      <c r="D346" s="259"/>
      <c r="E346" s="63"/>
      <c r="F346" s="368"/>
      <c r="G346" s="364"/>
      <c r="H346" s="349"/>
      <c r="I346" s="62"/>
      <c r="J346" s="62"/>
      <c r="K346" s="62"/>
      <c r="L346" s="62">
        <f t="shared" si="10"/>
        <v>0</v>
      </c>
      <c r="M346" s="62" t="str">
        <f t="shared" si="11"/>
        <v/>
      </c>
      <c r="N346" s="365"/>
      <c r="O346" s="64"/>
      <c r="P346" s="64"/>
      <c r="Q346" s="65"/>
    </row>
    <row r="347" ht="16.5" customHeight="1" spans="1:17">
      <c r="A347" s="232"/>
      <c r="B347" s="56"/>
      <c r="C347" s="56"/>
      <c r="D347" s="259"/>
      <c r="E347" s="63"/>
      <c r="F347" s="368"/>
      <c r="G347" s="364"/>
      <c r="H347" s="349"/>
      <c r="I347" s="62"/>
      <c r="J347" s="62"/>
      <c r="K347" s="62"/>
      <c r="L347" s="62">
        <f t="shared" si="10"/>
        <v>0</v>
      </c>
      <c r="M347" s="62" t="str">
        <f t="shared" si="11"/>
        <v/>
      </c>
      <c r="N347" s="365"/>
      <c r="O347" s="64"/>
      <c r="P347" s="64"/>
      <c r="Q347" s="65"/>
    </row>
    <row r="348" ht="16.5" customHeight="1" spans="1:17">
      <c r="A348" s="232"/>
      <c r="B348" s="56"/>
      <c r="C348" s="56"/>
      <c r="D348" s="259"/>
      <c r="E348" s="63"/>
      <c r="F348" s="368"/>
      <c r="G348" s="364"/>
      <c r="H348" s="349"/>
      <c r="I348" s="62"/>
      <c r="J348" s="62"/>
      <c r="K348" s="62"/>
      <c r="L348" s="62">
        <f t="shared" si="10"/>
        <v>0</v>
      </c>
      <c r="M348" s="62" t="str">
        <f t="shared" si="11"/>
        <v/>
      </c>
      <c r="N348" s="365"/>
      <c r="O348" s="64"/>
      <c r="P348" s="64"/>
      <c r="Q348" s="65"/>
    </row>
    <row r="349" ht="16.5" customHeight="1" spans="1:17">
      <c r="A349" s="232"/>
      <c r="B349" s="56"/>
      <c r="C349" s="56"/>
      <c r="D349" s="259"/>
      <c r="E349" s="63"/>
      <c r="F349" s="368"/>
      <c r="G349" s="364"/>
      <c r="H349" s="349"/>
      <c r="I349" s="62"/>
      <c r="J349" s="62"/>
      <c r="K349" s="62"/>
      <c r="L349" s="62">
        <f t="shared" si="10"/>
        <v>0</v>
      </c>
      <c r="M349" s="62" t="str">
        <f t="shared" si="11"/>
        <v/>
      </c>
      <c r="N349" s="365"/>
      <c r="O349" s="64"/>
      <c r="P349" s="64"/>
      <c r="Q349" s="65"/>
    </row>
    <row r="350" ht="16.5" customHeight="1" spans="1:17">
      <c r="A350" s="232"/>
      <c r="B350" s="56"/>
      <c r="C350" s="56"/>
      <c r="D350" s="259"/>
      <c r="E350" s="63"/>
      <c r="F350" s="368"/>
      <c r="G350" s="364"/>
      <c r="H350" s="349"/>
      <c r="I350" s="62"/>
      <c r="J350" s="62"/>
      <c r="K350" s="62"/>
      <c r="L350" s="62">
        <f t="shared" si="10"/>
        <v>0</v>
      </c>
      <c r="M350" s="62" t="str">
        <f t="shared" si="11"/>
        <v/>
      </c>
      <c r="N350" s="365"/>
      <c r="O350" s="64"/>
      <c r="P350" s="64"/>
      <c r="Q350" s="65"/>
    </row>
    <row r="351" ht="16.5" customHeight="1" spans="1:17">
      <c r="A351" s="232"/>
      <c r="B351" s="56"/>
      <c r="C351" s="56"/>
      <c r="D351" s="259"/>
      <c r="E351" s="63"/>
      <c r="F351" s="368"/>
      <c r="G351" s="364"/>
      <c r="H351" s="349"/>
      <c r="I351" s="62"/>
      <c r="J351" s="62"/>
      <c r="K351" s="62"/>
      <c r="L351" s="62">
        <f t="shared" si="10"/>
        <v>0</v>
      </c>
      <c r="M351" s="62" t="str">
        <f t="shared" si="11"/>
        <v/>
      </c>
      <c r="N351" s="365"/>
      <c r="O351" s="64"/>
      <c r="P351" s="64"/>
      <c r="Q351" s="65"/>
    </row>
    <row r="352" ht="16.5" customHeight="1" spans="1:17">
      <c r="A352" s="232"/>
      <c r="B352" s="56"/>
      <c r="C352" s="56"/>
      <c r="D352" s="259"/>
      <c r="E352" s="63"/>
      <c r="F352" s="368"/>
      <c r="G352" s="364"/>
      <c r="H352" s="349"/>
      <c r="I352" s="62"/>
      <c r="J352" s="62"/>
      <c r="K352" s="62"/>
      <c r="L352" s="62">
        <f t="shared" si="10"/>
        <v>0</v>
      </c>
      <c r="M352" s="62" t="str">
        <f t="shared" si="11"/>
        <v/>
      </c>
      <c r="N352" s="365"/>
      <c r="O352" s="64"/>
      <c r="P352" s="64"/>
      <c r="Q352" s="65"/>
    </row>
    <row r="353" ht="16.5" customHeight="1" spans="1:17">
      <c r="A353" s="232"/>
      <c r="B353" s="56"/>
      <c r="C353" s="56"/>
      <c r="D353" s="259"/>
      <c r="E353" s="63"/>
      <c r="F353" s="368"/>
      <c r="G353" s="364"/>
      <c r="H353" s="349"/>
      <c r="I353" s="62"/>
      <c r="J353" s="62"/>
      <c r="K353" s="62"/>
      <c r="L353" s="62">
        <f t="shared" si="10"/>
        <v>0</v>
      </c>
      <c r="M353" s="62" t="str">
        <f t="shared" si="11"/>
        <v/>
      </c>
      <c r="N353" s="365"/>
      <c r="O353" s="64"/>
      <c r="P353" s="64"/>
      <c r="Q353" s="65"/>
    </row>
    <row r="354" ht="16.5" customHeight="1" spans="1:17">
      <c r="A354" s="232"/>
      <c r="B354" s="56"/>
      <c r="C354" s="56"/>
      <c r="D354" s="259"/>
      <c r="E354" s="63"/>
      <c r="F354" s="368"/>
      <c r="G354" s="364"/>
      <c r="H354" s="349"/>
      <c r="I354" s="62"/>
      <c r="J354" s="62"/>
      <c r="K354" s="62"/>
      <c r="L354" s="62">
        <f t="shared" si="10"/>
        <v>0</v>
      </c>
      <c r="M354" s="62" t="str">
        <f t="shared" si="11"/>
        <v/>
      </c>
      <c r="N354" s="365"/>
      <c r="O354" s="64"/>
      <c r="P354" s="64"/>
      <c r="Q354" s="65"/>
    </row>
    <row r="355" ht="16.5" customHeight="1" spans="1:17">
      <c r="A355" s="232"/>
      <c r="B355" s="56"/>
      <c r="C355" s="56"/>
      <c r="D355" s="259"/>
      <c r="E355" s="63"/>
      <c r="F355" s="368"/>
      <c r="G355" s="364"/>
      <c r="H355" s="349"/>
      <c r="I355" s="62"/>
      <c r="J355" s="62"/>
      <c r="K355" s="62"/>
      <c r="L355" s="62">
        <f t="shared" si="10"/>
        <v>0</v>
      </c>
      <c r="M355" s="62" t="str">
        <f t="shared" si="11"/>
        <v/>
      </c>
      <c r="N355" s="365"/>
      <c r="O355" s="64"/>
      <c r="P355" s="64"/>
      <c r="Q355" s="65"/>
    </row>
    <row r="356" ht="16.5" customHeight="1" spans="1:17">
      <c r="A356" s="232"/>
      <c r="B356" s="56"/>
      <c r="C356" s="56"/>
      <c r="D356" s="259"/>
      <c r="E356" s="63"/>
      <c r="F356" s="368"/>
      <c r="G356" s="364"/>
      <c r="H356" s="349"/>
      <c r="I356" s="62"/>
      <c r="J356" s="62"/>
      <c r="K356" s="62"/>
      <c r="L356" s="62">
        <f t="shared" si="10"/>
        <v>0</v>
      </c>
      <c r="M356" s="62" t="str">
        <f t="shared" si="11"/>
        <v/>
      </c>
      <c r="N356" s="365"/>
      <c r="O356" s="64"/>
      <c r="P356" s="64"/>
      <c r="Q356" s="65"/>
    </row>
    <row r="357" ht="16.5" customHeight="1" spans="1:17">
      <c r="A357" s="232"/>
      <c r="B357" s="56"/>
      <c r="C357" s="56"/>
      <c r="D357" s="56"/>
      <c r="E357" s="63"/>
      <c r="F357" s="349"/>
      <c r="G357" s="364"/>
      <c r="H357" s="349"/>
      <c r="I357" s="62"/>
      <c r="J357" s="62"/>
      <c r="K357" s="62"/>
      <c r="L357" s="62">
        <f t="shared" si="10"/>
        <v>0</v>
      </c>
      <c r="M357" s="62" t="str">
        <f t="shared" si="11"/>
        <v/>
      </c>
      <c r="N357" s="365"/>
      <c r="O357" s="64"/>
      <c r="P357" s="64"/>
      <c r="Q357" s="65"/>
    </row>
    <row r="358" ht="16.5" customHeight="1" spans="1:17">
      <c r="A358" s="232"/>
      <c r="B358" s="56"/>
      <c r="C358" s="56"/>
      <c r="D358" s="56"/>
      <c r="E358" s="63"/>
      <c r="F358" s="349"/>
      <c r="G358" s="364"/>
      <c r="H358" s="349"/>
      <c r="I358" s="62"/>
      <c r="J358" s="62"/>
      <c r="K358" s="62"/>
      <c r="L358" s="62">
        <f t="shared" si="10"/>
        <v>0</v>
      </c>
      <c r="M358" s="62" t="str">
        <f t="shared" si="11"/>
        <v/>
      </c>
      <c r="N358" s="365"/>
      <c r="O358" s="64"/>
      <c r="P358" s="64"/>
      <c r="Q358" s="65"/>
    </row>
    <row r="359" ht="16.5" customHeight="1" spans="1:17">
      <c r="A359" s="232"/>
      <c r="B359" s="56"/>
      <c r="C359" s="56"/>
      <c r="D359" s="56"/>
      <c r="E359" s="63"/>
      <c r="F359" s="349"/>
      <c r="G359" s="364"/>
      <c r="H359" s="349"/>
      <c r="I359" s="62"/>
      <c r="J359" s="62"/>
      <c r="K359" s="62"/>
      <c r="L359" s="62">
        <f t="shared" si="10"/>
        <v>0</v>
      </c>
      <c r="M359" s="62" t="str">
        <f t="shared" si="11"/>
        <v/>
      </c>
      <c r="N359" s="365"/>
      <c r="O359" s="64"/>
      <c r="P359" s="64"/>
      <c r="Q359" s="65"/>
    </row>
    <row r="360" ht="16.5" customHeight="1" spans="1:17">
      <c r="A360" s="232"/>
      <c r="B360" s="56"/>
      <c r="C360" s="56"/>
      <c r="D360" s="56"/>
      <c r="E360" s="63"/>
      <c r="F360" s="349"/>
      <c r="G360" s="364"/>
      <c r="H360" s="349"/>
      <c r="I360" s="62"/>
      <c r="J360" s="62"/>
      <c r="K360" s="62"/>
      <c r="L360" s="62">
        <f t="shared" si="10"/>
        <v>0</v>
      </c>
      <c r="M360" s="62" t="str">
        <f t="shared" si="11"/>
        <v/>
      </c>
      <c r="N360" s="365"/>
      <c r="O360" s="64"/>
      <c r="P360" s="64"/>
      <c r="Q360" s="65"/>
    </row>
    <row r="361" ht="16.5" customHeight="1" spans="1:17">
      <c r="A361" s="232"/>
      <c r="B361" s="56"/>
      <c r="C361" s="56"/>
      <c r="D361" s="56"/>
      <c r="E361" s="63"/>
      <c r="F361" s="349"/>
      <c r="G361" s="364"/>
      <c r="H361" s="349"/>
      <c r="I361" s="62"/>
      <c r="J361" s="62"/>
      <c r="K361" s="62"/>
      <c r="L361" s="62">
        <f t="shared" si="10"/>
        <v>0</v>
      </c>
      <c r="M361" s="62" t="str">
        <f t="shared" si="11"/>
        <v/>
      </c>
      <c r="N361" s="365"/>
      <c r="O361" s="64"/>
      <c r="P361" s="64"/>
      <c r="Q361" s="65"/>
    </row>
    <row r="362" ht="16.5" customHeight="1" spans="1:17">
      <c r="A362" s="232"/>
      <c r="B362" s="56"/>
      <c r="C362" s="56"/>
      <c r="D362" s="56"/>
      <c r="E362" s="63"/>
      <c r="F362" s="349"/>
      <c r="G362" s="364"/>
      <c r="H362" s="349"/>
      <c r="I362" s="62"/>
      <c r="J362" s="62"/>
      <c r="K362" s="62"/>
      <c r="L362" s="62">
        <f t="shared" si="10"/>
        <v>0</v>
      </c>
      <c r="M362" s="62" t="str">
        <f t="shared" si="11"/>
        <v/>
      </c>
      <c r="N362" s="365"/>
      <c r="O362" s="64"/>
      <c r="P362" s="64"/>
      <c r="Q362" s="65"/>
    </row>
    <row r="363" ht="16.5" customHeight="1" spans="1:17">
      <c r="A363" s="232"/>
      <c r="B363" s="56"/>
      <c r="C363" s="56"/>
      <c r="D363" s="56"/>
      <c r="E363" s="63"/>
      <c r="F363" s="349"/>
      <c r="G363" s="364"/>
      <c r="H363" s="349"/>
      <c r="I363" s="62"/>
      <c r="J363" s="62"/>
      <c r="K363" s="62"/>
      <c r="L363" s="62">
        <f t="shared" si="10"/>
        <v>0</v>
      </c>
      <c r="M363" s="62" t="str">
        <f t="shared" si="11"/>
        <v/>
      </c>
      <c r="N363" s="365"/>
      <c r="O363" s="64"/>
      <c r="P363" s="64"/>
      <c r="Q363" s="65"/>
    </row>
    <row r="364" ht="16.5" customHeight="1" spans="1:17">
      <c r="A364" s="232"/>
      <c r="B364" s="56"/>
      <c r="C364" s="56"/>
      <c r="D364" s="56"/>
      <c r="E364" s="63"/>
      <c r="F364" s="349"/>
      <c r="G364" s="364"/>
      <c r="H364" s="349"/>
      <c r="I364" s="62"/>
      <c r="J364" s="62"/>
      <c r="K364" s="62"/>
      <c r="L364" s="62">
        <f t="shared" si="10"/>
        <v>0</v>
      </c>
      <c r="M364" s="62" t="str">
        <f t="shared" si="11"/>
        <v/>
      </c>
      <c r="N364" s="365"/>
      <c r="O364" s="64"/>
      <c r="P364" s="64"/>
      <c r="Q364" s="65"/>
    </row>
    <row r="365" ht="16.5" customHeight="1" spans="1:17">
      <c r="A365" s="232"/>
      <c r="B365" s="56"/>
      <c r="C365" s="56"/>
      <c r="D365" s="56"/>
      <c r="E365" s="63"/>
      <c r="F365" s="349"/>
      <c r="G365" s="364"/>
      <c r="H365" s="349"/>
      <c r="I365" s="62"/>
      <c r="J365" s="62"/>
      <c r="K365" s="62"/>
      <c r="L365" s="62">
        <f t="shared" si="10"/>
        <v>0</v>
      </c>
      <c r="M365" s="62" t="str">
        <f t="shared" si="11"/>
        <v/>
      </c>
      <c r="N365" s="365"/>
      <c r="O365" s="64"/>
      <c r="P365" s="64"/>
      <c r="Q365" s="65"/>
    </row>
    <row r="366" ht="16.5" customHeight="1" spans="1:17">
      <c r="A366" s="232"/>
      <c r="B366" s="56"/>
      <c r="C366" s="56"/>
      <c r="D366" s="56"/>
      <c r="E366" s="63"/>
      <c r="F366" s="349"/>
      <c r="G366" s="364"/>
      <c r="H366" s="349"/>
      <c r="I366" s="62"/>
      <c r="J366" s="62"/>
      <c r="K366" s="62"/>
      <c r="L366" s="62">
        <f t="shared" si="10"/>
        <v>0</v>
      </c>
      <c r="M366" s="62" t="str">
        <f t="shared" si="11"/>
        <v/>
      </c>
      <c r="N366" s="365"/>
      <c r="O366" s="64"/>
      <c r="P366" s="64"/>
      <c r="Q366" s="65"/>
    </row>
    <row r="367" ht="16.5" customHeight="1" spans="1:17">
      <c r="A367" s="232"/>
      <c r="B367" s="56"/>
      <c r="C367" s="56"/>
      <c r="D367" s="56"/>
      <c r="E367" s="63"/>
      <c r="F367" s="349"/>
      <c r="G367" s="364"/>
      <c r="H367" s="349"/>
      <c r="I367" s="62"/>
      <c r="J367" s="62"/>
      <c r="K367" s="62"/>
      <c r="L367" s="62">
        <f t="shared" si="10"/>
        <v>0</v>
      </c>
      <c r="M367" s="62" t="str">
        <f t="shared" si="11"/>
        <v/>
      </c>
      <c r="N367" s="365"/>
      <c r="O367" s="64"/>
      <c r="P367" s="64"/>
      <c r="Q367" s="65"/>
    </row>
    <row r="368" ht="16.5" customHeight="1" spans="1:17">
      <c r="A368" s="232"/>
      <c r="B368" s="56"/>
      <c r="C368" s="56"/>
      <c r="D368" s="56"/>
      <c r="E368" s="63"/>
      <c r="F368" s="349"/>
      <c r="G368" s="364"/>
      <c r="H368" s="349"/>
      <c r="I368" s="62"/>
      <c r="J368" s="62"/>
      <c r="K368" s="62"/>
      <c r="L368" s="62">
        <f t="shared" si="10"/>
        <v>0</v>
      </c>
      <c r="M368" s="62" t="str">
        <f t="shared" si="11"/>
        <v/>
      </c>
      <c r="N368" s="365"/>
      <c r="O368" s="64"/>
      <c r="P368" s="64"/>
      <c r="Q368" s="65"/>
    </row>
    <row r="369" ht="16.5" customHeight="1" spans="1:17">
      <c r="A369" s="232"/>
      <c r="B369" s="56"/>
      <c r="C369" s="56"/>
      <c r="D369" s="56"/>
      <c r="E369" s="63"/>
      <c r="F369" s="349"/>
      <c r="G369" s="364"/>
      <c r="H369" s="349"/>
      <c r="I369" s="62"/>
      <c r="J369" s="62"/>
      <c r="K369" s="62"/>
      <c r="L369" s="62">
        <f t="shared" si="10"/>
        <v>0</v>
      </c>
      <c r="M369" s="62" t="str">
        <f t="shared" si="11"/>
        <v/>
      </c>
      <c r="N369" s="365"/>
      <c r="O369" s="64"/>
      <c r="P369" s="64"/>
      <c r="Q369" s="65"/>
    </row>
    <row r="370" ht="16.5" customHeight="1" spans="1:17">
      <c r="A370" s="232"/>
      <c r="B370" s="56"/>
      <c r="C370" s="56"/>
      <c r="D370" s="56"/>
      <c r="E370" s="63"/>
      <c r="F370" s="349"/>
      <c r="G370" s="364"/>
      <c r="H370" s="349"/>
      <c r="I370" s="62"/>
      <c r="J370" s="62"/>
      <c r="K370" s="62"/>
      <c r="L370" s="62">
        <f t="shared" si="10"/>
        <v>0</v>
      </c>
      <c r="M370" s="62" t="str">
        <f t="shared" si="11"/>
        <v/>
      </c>
      <c r="N370" s="365"/>
      <c r="O370" s="64"/>
      <c r="P370" s="64"/>
      <c r="Q370" s="65"/>
    </row>
    <row r="371" ht="16.5" customHeight="1" spans="1:17">
      <c r="A371" s="232"/>
      <c r="B371" s="56"/>
      <c r="C371" s="56"/>
      <c r="D371" s="56"/>
      <c r="E371" s="63"/>
      <c r="F371" s="349"/>
      <c r="G371" s="364"/>
      <c r="H371" s="349"/>
      <c r="I371" s="62"/>
      <c r="J371" s="62"/>
      <c r="K371" s="62"/>
      <c r="L371" s="62">
        <f t="shared" si="10"/>
        <v>0</v>
      </c>
      <c r="M371" s="62" t="str">
        <f t="shared" si="11"/>
        <v/>
      </c>
      <c r="N371" s="365"/>
      <c r="O371" s="64"/>
      <c r="P371" s="64"/>
      <c r="Q371" s="65"/>
    </row>
    <row r="372" ht="16.5" customHeight="1" spans="1:17">
      <c r="A372" s="232"/>
      <c r="B372" s="56"/>
      <c r="C372" s="56"/>
      <c r="D372" s="56"/>
      <c r="E372" s="63"/>
      <c r="F372" s="349"/>
      <c r="G372" s="364"/>
      <c r="H372" s="349"/>
      <c r="I372" s="62"/>
      <c r="J372" s="62"/>
      <c r="K372" s="62"/>
      <c r="L372" s="62">
        <f t="shared" si="10"/>
        <v>0</v>
      </c>
      <c r="M372" s="62" t="str">
        <f t="shared" si="11"/>
        <v/>
      </c>
      <c r="N372" s="365"/>
      <c r="O372" s="64"/>
      <c r="P372" s="64"/>
      <c r="Q372" s="65"/>
    </row>
    <row r="373" ht="16.5" customHeight="1" spans="1:17">
      <c r="A373" s="232"/>
      <c r="B373" s="56"/>
      <c r="C373" s="56"/>
      <c r="D373" s="56"/>
      <c r="E373" s="63"/>
      <c r="F373" s="349"/>
      <c r="G373" s="364"/>
      <c r="H373" s="349"/>
      <c r="I373" s="62"/>
      <c r="J373" s="62"/>
      <c r="K373" s="62"/>
      <c r="L373" s="62">
        <f t="shared" si="10"/>
        <v>0</v>
      </c>
      <c r="M373" s="62" t="str">
        <f t="shared" si="11"/>
        <v/>
      </c>
      <c r="N373" s="365"/>
      <c r="O373" s="64"/>
      <c r="P373" s="64"/>
      <c r="Q373" s="65"/>
    </row>
    <row r="374" ht="16.5" customHeight="1" spans="1:17">
      <c r="A374" s="232"/>
      <c r="B374" s="56"/>
      <c r="C374" s="56"/>
      <c r="D374" s="56"/>
      <c r="E374" s="63"/>
      <c r="F374" s="349"/>
      <c r="G374" s="364"/>
      <c r="H374" s="349"/>
      <c r="I374" s="62"/>
      <c r="J374" s="62"/>
      <c r="K374" s="62"/>
      <c r="L374" s="62">
        <f t="shared" si="10"/>
        <v>0</v>
      </c>
      <c r="M374" s="62" t="str">
        <f t="shared" si="11"/>
        <v/>
      </c>
      <c r="N374" s="365"/>
      <c r="O374" s="64"/>
      <c r="P374" s="64"/>
      <c r="Q374" s="65"/>
    </row>
    <row r="375" ht="16.5" customHeight="1" spans="1:17">
      <c r="A375" s="232"/>
      <c r="B375" s="56"/>
      <c r="C375" s="56"/>
      <c r="D375" s="56"/>
      <c r="E375" s="63"/>
      <c r="F375" s="349"/>
      <c r="G375" s="364"/>
      <c r="H375" s="349"/>
      <c r="I375" s="62"/>
      <c r="J375" s="62"/>
      <c r="K375" s="62"/>
      <c r="L375" s="62">
        <f t="shared" si="10"/>
        <v>0</v>
      </c>
      <c r="M375" s="62" t="str">
        <f t="shared" si="11"/>
        <v/>
      </c>
      <c r="N375" s="365"/>
      <c r="O375" s="64"/>
      <c r="P375" s="64"/>
      <c r="Q375" s="65"/>
    </row>
    <row r="376" ht="16.5" customHeight="1" spans="1:17">
      <c r="A376" s="232"/>
      <c r="B376" s="56"/>
      <c r="C376" s="56"/>
      <c r="D376" s="56"/>
      <c r="E376" s="63"/>
      <c r="F376" s="349"/>
      <c r="G376" s="364"/>
      <c r="H376" s="349"/>
      <c r="I376" s="62"/>
      <c r="J376" s="62"/>
      <c r="K376" s="62"/>
      <c r="L376" s="62">
        <f t="shared" si="10"/>
        <v>0</v>
      </c>
      <c r="M376" s="62" t="str">
        <f t="shared" si="11"/>
        <v/>
      </c>
      <c r="N376" s="365"/>
      <c r="O376" s="64"/>
      <c r="P376" s="64"/>
      <c r="Q376" s="65"/>
    </row>
    <row r="377" ht="16.5" customHeight="1" spans="1:17">
      <c r="A377" s="232"/>
      <c r="B377" s="56"/>
      <c r="C377" s="56"/>
      <c r="D377" s="56"/>
      <c r="E377" s="63"/>
      <c r="F377" s="349"/>
      <c r="G377" s="364"/>
      <c r="H377" s="349"/>
      <c r="I377" s="62"/>
      <c r="J377" s="62"/>
      <c r="K377" s="62"/>
      <c r="L377" s="62">
        <f t="shared" si="10"/>
        <v>0</v>
      </c>
      <c r="M377" s="62" t="str">
        <f t="shared" si="11"/>
        <v/>
      </c>
      <c r="N377" s="365"/>
      <c r="O377" s="64"/>
      <c r="P377" s="64"/>
      <c r="Q377" s="65"/>
    </row>
    <row r="378" ht="16.5" customHeight="1" spans="1:17">
      <c r="A378" s="232"/>
      <c r="B378" s="56"/>
      <c r="C378" s="56"/>
      <c r="D378" s="56"/>
      <c r="E378" s="63"/>
      <c r="F378" s="349"/>
      <c r="G378" s="364"/>
      <c r="H378" s="349"/>
      <c r="I378" s="62"/>
      <c r="J378" s="62"/>
      <c r="K378" s="62"/>
      <c r="L378" s="62">
        <f t="shared" si="10"/>
        <v>0</v>
      </c>
      <c r="M378" s="62" t="str">
        <f t="shared" si="11"/>
        <v/>
      </c>
      <c r="N378" s="365"/>
      <c r="O378" s="64"/>
      <c r="P378" s="64"/>
      <c r="Q378" s="65"/>
    </row>
    <row r="379" ht="16.5" customHeight="1" spans="1:17">
      <c r="A379" s="232"/>
      <c r="B379" s="56"/>
      <c r="C379" s="56"/>
      <c r="D379" s="56"/>
      <c r="E379" s="63"/>
      <c r="F379" s="349"/>
      <c r="G379" s="364"/>
      <c r="H379" s="349"/>
      <c r="I379" s="62"/>
      <c r="J379" s="62"/>
      <c r="K379" s="62"/>
      <c r="L379" s="62">
        <f t="shared" si="10"/>
        <v>0</v>
      </c>
      <c r="M379" s="62" t="str">
        <f t="shared" si="11"/>
        <v/>
      </c>
      <c r="N379" s="365"/>
      <c r="O379" s="64"/>
      <c r="P379" s="64"/>
      <c r="Q379" s="65"/>
    </row>
    <row r="380" ht="16.5" customHeight="1" spans="1:17">
      <c r="A380" s="232"/>
      <c r="B380" s="56"/>
      <c r="C380" s="56"/>
      <c r="D380" s="56"/>
      <c r="E380" s="63"/>
      <c r="F380" s="349"/>
      <c r="G380" s="364"/>
      <c r="H380" s="349"/>
      <c r="I380" s="62"/>
      <c r="J380" s="62"/>
      <c r="K380" s="62"/>
      <c r="L380" s="62">
        <f t="shared" si="10"/>
        <v>0</v>
      </c>
      <c r="M380" s="62" t="str">
        <f t="shared" si="11"/>
        <v/>
      </c>
      <c r="N380" s="365"/>
      <c r="O380" s="64"/>
      <c r="P380" s="64"/>
      <c r="Q380" s="65"/>
    </row>
    <row r="381" ht="16.5" customHeight="1" spans="1:17">
      <c r="A381" s="232"/>
      <c r="B381" s="56"/>
      <c r="C381" s="56"/>
      <c r="D381" s="56"/>
      <c r="E381" s="63"/>
      <c r="F381" s="349"/>
      <c r="G381" s="364"/>
      <c r="H381" s="349"/>
      <c r="I381" s="62"/>
      <c r="J381" s="62"/>
      <c r="K381" s="62"/>
      <c r="L381" s="62">
        <f t="shared" si="10"/>
        <v>0</v>
      </c>
      <c r="M381" s="62" t="str">
        <f t="shared" si="11"/>
        <v/>
      </c>
      <c r="N381" s="365"/>
      <c r="O381" s="64"/>
      <c r="P381" s="64"/>
      <c r="Q381" s="65"/>
    </row>
    <row r="382" ht="16.5" customHeight="1" spans="1:17">
      <c r="A382" s="232"/>
      <c r="B382" s="56"/>
      <c r="C382" s="56"/>
      <c r="D382" s="56"/>
      <c r="E382" s="63"/>
      <c r="F382" s="349"/>
      <c r="G382" s="364"/>
      <c r="H382" s="349"/>
      <c r="I382" s="62"/>
      <c r="J382" s="62"/>
      <c r="K382" s="62"/>
      <c r="L382" s="62">
        <f t="shared" si="10"/>
        <v>0</v>
      </c>
      <c r="M382" s="62" t="str">
        <f t="shared" si="11"/>
        <v/>
      </c>
      <c r="N382" s="365"/>
      <c r="O382" s="64"/>
      <c r="P382" s="64"/>
      <c r="Q382" s="65"/>
    </row>
    <row r="383" ht="16.5" customHeight="1" spans="1:17">
      <c r="A383" s="232"/>
      <c r="B383" s="56"/>
      <c r="C383" s="56"/>
      <c r="D383" s="56"/>
      <c r="E383" s="63"/>
      <c r="F383" s="349"/>
      <c r="G383" s="364"/>
      <c r="H383" s="349"/>
      <c r="I383" s="62"/>
      <c r="J383" s="62"/>
      <c r="K383" s="62"/>
      <c r="L383" s="62">
        <f t="shared" si="10"/>
        <v>0</v>
      </c>
      <c r="M383" s="62" t="str">
        <f t="shared" si="11"/>
        <v/>
      </c>
      <c r="N383" s="365"/>
      <c r="O383" s="64"/>
      <c r="P383" s="64"/>
      <c r="Q383" s="65"/>
    </row>
    <row r="384" ht="16.5" customHeight="1" spans="1:17">
      <c r="A384" s="232"/>
      <c r="B384" s="56"/>
      <c r="C384" s="56"/>
      <c r="D384" s="56"/>
      <c r="E384" s="63"/>
      <c r="F384" s="349"/>
      <c r="G384" s="364"/>
      <c r="H384" s="349"/>
      <c r="I384" s="62"/>
      <c r="J384" s="62"/>
      <c r="K384" s="62"/>
      <c r="L384" s="62">
        <f t="shared" si="10"/>
        <v>0</v>
      </c>
      <c r="M384" s="62" t="str">
        <f t="shared" si="11"/>
        <v/>
      </c>
      <c r="N384" s="365"/>
      <c r="O384" s="64"/>
      <c r="P384" s="64"/>
      <c r="Q384" s="65"/>
    </row>
    <row r="385" ht="16.5" customHeight="1" spans="1:17">
      <c r="A385" s="232"/>
      <c r="B385" s="56"/>
      <c r="C385" s="56"/>
      <c r="D385" s="56"/>
      <c r="E385" s="63"/>
      <c r="F385" s="349"/>
      <c r="G385" s="364"/>
      <c r="H385" s="349"/>
      <c r="I385" s="62"/>
      <c r="J385" s="62"/>
      <c r="K385" s="62"/>
      <c r="L385" s="62">
        <f t="shared" si="10"/>
        <v>0</v>
      </c>
      <c r="M385" s="62" t="str">
        <f t="shared" si="11"/>
        <v/>
      </c>
      <c r="N385" s="365"/>
      <c r="O385" s="64"/>
      <c r="P385" s="64"/>
      <c r="Q385" s="65"/>
    </row>
    <row r="386" ht="16.5" customHeight="1" spans="1:17">
      <c r="A386" s="232"/>
      <c r="B386" s="56"/>
      <c r="C386" s="56"/>
      <c r="D386" s="56"/>
      <c r="E386" s="63"/>
      <c r="F386" s="349"/>
      <c r="G386" s="364"/>
      <c r="H386" s="349"/>
      <c r="I386" s="62"/>
      <c r="J386" s="62"/>
      <c r="K386" s="62"/>
      <c r="L386" s="62">
        <f t="shared" si="10"/>
        <v>0</v>
      </c>
      <c r="M386" s="62" t="str">
        <f t="shared" si="11"/>
        <v/>
      </c>
      <c r="N386" s="365"/>
      <c r="O386" s="64"/>
      <c r="P386" s="64"/>
      <c r="Q386" s="65"/>
    </row>
    <row r="387" ht="16.5" customHeight="1" spans="1:17">
      <c r="A387" s="232"/>
      <c r="B387" s="56"/>
      <c r="C387" s="56"/>
      <c r="D387" s="56"/>
      <c r="E387" s="63"/>
      <c r="F387" s="349"/>
      <c r="G387" s="364"/>
      <c r="H387" s="349"/>
      <c r="I387" s="62"/>
      <c r="J387" s="62"/>
      <c r="K387" s="62"/>
      <c r="L387" s="62">
        <f t="shared" si="10"/>
        <v>0</v>
      </c>
      <c r="M387" s="62" t="str">
        <f t="shared" si="11"/>
        <v/>
      </c>
      <c r="N387" s="365"/>
      <c r="O387" s="64"/>
      <c r="P387" s="64"/>
      <c r="Q387" s="65"/>
    </row>
    <row r="388" ht="16.5" customHeight="1" spans="1:17">
      <c r="A388" s="232"/>
      <c r="B388" s="56"/>
      <c r="C388" s="56"/>
      <c r="D388" s="56"/>
      <c r="E388" s="63"/>
      <c r="F388" s="349"/>
      <c r="G388" s="364"/>
      <c r="H388" s="349"/>
      <c r="I388" s="62"/>
      <c r="J388" s="62"/>
      <c r="K388" s="62"/>
      <c r="L388" s="62">
        <f t="shared" si="10"/>
        <v>0</v>
      </c>
      <c r="M388" s="62" t="str">
        <f t="shared" si="11"/>
        <v/>
      </c>
      <c r="N388" s="365"/>
      <c r="O388" s="64"/>
      <c r="P388" s="64"/>
      <c r="Q388" s="65"/>
    </row>
    <row r="389" ht="16.5" customHeight="1" spans="1:17">
      <c r="A389" s="232"/>
      <c r="B389" s="56"/>
      <c r="C389" s="56"/>
      <c r="D389" s="56"/>
      <c r="E389" s="63"/>
      <c r="F389" s="349"/>
      <c r="G389" s="364"/>
      <c r="H389" s="349"/>
      <c r="I389" s="62"/>
      <c r="J389" s="62"/>
      <c r="K389" s="62"/>
      <c r="L389" s="62">
        <f t="shared" si="10"/>
        <v>0</v>
      </c>
      <c r="M389" s="62" t="str">
        <f t="shared" si="11"/>
        <v/>
      </c>
      <c r="N389" s="365"/>
      <c r="O389" s="64"/>
      <c r="P389" s="64"/>
      <c r="Q389" s="65"/>
    </row>
    <row r="390" ht="16.5" customHeight="1" spans="1:17">
      <c r="A390" s="232"/>
      <c r="B390" s="56"/>
      <c r="C390" s="56"/>
      <c r="D390" s="56"/>
      <c r="E390" s="63"/>
      <c r="F390" s="349"/>
      <c r="G390" s="364"/>
      <c r="H390" s="349"/>
      <c r="I390" s="62"/>
      <c r="J390" s="62"/>
      <c r="K390" s="62"/>
      <c r="L390" s="62">
        <f t="shared" si="10"/>
        <v>0</v>
      </c>
      <c r="M390" s="62" t="str">
        <f t="shared" si="11"/>
        <v/>
      </c>
      <c r="N390" s="365"/>
      <c r="O390" s="64"/>
      <c r="P390" s="64"/>
      <c r="Q390" s="65"/>
    </row>
    <row r="391" ht="16.5" customHeight="1" spans="1:17">
      <c r="A391" s="232"/>
      <c r="B391" s="56"/>
      <c r="C391" s="56"/>
      <c r="D391" s="56"/>
      <c r="E391" s="63"/>
      <c r="F391" s="349"/>
      <c r="G391" s="364"/>
      <c r="H391" s="349"/>
      <c r="I391" s="62"/>
      <c r="J391" s="62"/>
      <c r="K391" s="62"/>
      <c r="L391" s="62">
        <f>K391-H391</f>
        <v>0</v>
      </c>
      <c r="M391" s="62" t="str">
        <f>IF(H391=0,"",L391/H391*100)</f>
        <v/>
      </c>
      <c r="N391" s="365"/>
      <c r="O391" s="64"/>
      <c r="P391" s="64"/>
      <c r="Q391" s="65"/>
    </row>
    <row r="392" ht="16.5" customHeight="1" spans="1:17">
      <c r="A392" s="232"/>
      <c r="B392" s="56"/>
      <c r="C392" s="56"/>
      <c r="D392" s="56"/>
      <c r="E392" s="63"/>
      <c r="F392" s="349"/>
      <c r="G392" s="364"/>
      <c r="H392" s="349"/>
      <c r="I392" s="62"/>
      <c r="J392" s="62"/>
      <c r="K392" s="62"/>
      <c r="L392" s="62">
        <f>K392-H392</f>
        <v>0</v>
      </c>
      <c r="M392" s="62" t="str">
        <f>IF(H392=0,"",L392/H392*100)</f>
        <v/>
      </c>
      <c r="N392" s="365"/>
      <c r="O392" s="64"/>
      <c r="P392" s="64"/>
      <c r="Q392" s="65"/>
    </row>
    <row r="393" ht="16.5" customHeight="1" spans="1:17">
      <c r="A393" s="232"/>
      <c r="B393" s="60"/>
      <c r="C393" s="60"/>
      <c r="D393" s="56"/>
      <c r="E393" s="63"/>
      <c r="F393" s="349"/>
      <c r="G393" s="364"/>
      <c r="H393" s="349"/>
      <c r="I393" s="62"/>
      <c r="J393" s="62"/>
      <c r="K393" s="62"/>
      <c r="L393" s="62">
        <f>K393-H393</f>
        <v>0</v>
      </c>
      <c r="M393" s="62" t="str">
        <f>IF(H393=0,"",L393/H393*100)</f>
        <v/>
      </c>
      <c r="N393" s="63"/>
      <c r="O393" s="64"/>
      <c r="P393" s="64"/>
      <c r="Q393" s="65"/>
    </row>
    <row r="394" ht="16.5" customHeight="1" spans="1:17">
      <c r="A394" s="232"/>
      <c r="B394" s="60"/>
      <c r="C394" s="60"/>
      <c r="D394" s="56"/>
      <c r="E394" s="63"/>
      <c r="F394" s="349"/>
      <c r="G394" s="364"/>
      <c r="H394" s="349"/>
      <c r="I394" s="62"/>
      <c r="J394" s="62"/>
      <c r="K394" s="62"/>
      <c r="L394" s="62">
        <f>K394-H394</f>
        <v>0</v>
      </c>
      <c r="M394" s="62" t="str">
        <f>IF(H394=0,"",L394/H394*100)</f>
        <v/>
      </c>
      <c r="N394" s="63"/>
      <c r="O394" s="64"/>
      <c r="P394" s="64"/>
      <c r="Q394" s="65"/>
    </row>
    <row r="395" ht="16.5" customHeight="1" spans="1:17">
      <c r="A395" s="232"/>
      <c r="B395" s="60"/>
      <c r="C395" s="60"/>
      <c r="D395" s="56"/>
      <c r="E395" s="63"/>
      <c r="F395" s="349"/>
      <c r="G395" s="364"/>
      <c r="H395" s="349"/>
      <c r="I395" s="62"/>
      <c r="J395" s="62"/>
      <c r="K395" s="62"/>
      <c r="L395" s="62">
        <f>K395-H395</f>
        <v>0</v>
      </c>
      <c r="M395" s="62" t="str">
        <f>IF(H395=0,"",L395/H395*100)</f>
        <v/>
      </c>
      <c r="N395" s="63"/>
      <c r="O395" s="64"/>
      <c r="P395" s="64"/>
      <c r="Q395" s="65"/>
    </row>
    <row r="396" ht="16.5" customHeight="1" spans="1:17">
      <c r="A396" s="114"/>
      <c r="B396" s="60"/>
      <c r="C396" s="60"/>
      <c r="D396" s="56"/>
      <c r="E396" s="63"/>
      <c r="F396" s="349"/>
      <c r="G396" s="364"/>
      <c r="H396" s="349"/>
      <c r="I396" s="62"/>
      <c r="J396" s="62"/>
      <c r="K396" s="62"/>
      <c r="L396" s="62"/>
      <c r="M396" s="62"/>
      <c r="N396" s="63"/>
      <c r="O396" s="64"/>
      <c r="P396" s="64"/>
      <c r="Q396" s="65"/>
    </row>
    <row r="397" ht="16.5" customHeight="1" spans="1:17">
      <c r="A397" s="56"/>
      <c r="B397" s="60"/>
      <c r="C397" s="60"/>
      <c r="D397" s="63"/>
      <c r="E397" s="63"/>
      <c r="F397" s="349"/>
      <c r="G397" s="62"/>
      <c r="H397" s="349"/>
      <c r="I397" s="62"/>
      <c r="J397" s="62"/>
      <c r="K397" s="62"/>
      <c r="L397" s="62"/>
      <c r="M397" s="62"/>
      <c r="N397" s="63"/>
      <c r="O397" s="64"/>
      <c r="P397" s="64"/>
      <c r="Q397" s="65"/>
    </row>
    <row r="398" ht="16.5" customHeight="1" spans="1:17">
      <c r="A398" s="56"/>
      <c r="B398" s="60"/>
      <c r="C398" s="60"/>
      <c r="D398" s="63"/>
      <c r="E398" s="63"/>
      <c r="F398" s="349"/>
      <c r="G398" s="62"/>
      <c r="H398" s="349"/>
      <c r="I398" s="62"/>
      <c r="J398" s="62"/>
      <c r="K398" s="62"/>
      <c r="L398" s="62">
        <f>K398-H398</f>
        <v>0</v>
      </c>
      <c r="M398" s="62" t="str">
        <f>IF(H398=0,"",L398/H398*100)</f>
        <v/>
      </c>
      <c r="N398" s="63"/>
      <c r="O398" s="64"/>
      <c r="P398" s="64"/>
      <c r="Q398" s="65"/>
    </row>
    <row r="399" ht="16.5" customHeight="1" spans="1:17">
      <c r="A399" s="56"/>
      <c r="B399" s="60"/>
      <c r="C399" s="60"/>
      <c r="D399" s="63"/>
      <c r="E399" s="63"/>
      <c r="F399" s="349"/>
      <c r="G399" s="62"/>
      <c r="H399" s="349"/>
      <c r="I399" s="62"/>
      <c r="J399" s="62"/>
      <c r="K399" s="62"/>
      <c r="L399" s="62">
        <f>K399-H399</f>
        <v>0</v>
      </c>
      <c r="M399" s="62" t="str">
        <f>IF(H399=0,"",L399/H399*100)</f>
        <v/>
      </c>
      <c r="N399" s="63"/>
      <c r="O399" s="64"/>
      <c r="P399" s="64"/>
      <c r="Q399" s="65"/>
    </row>
    <row r="400" ht="16.5" customHeight="1" spans="1:17">
      <c r="A400" s="67" t="s">
        <v>385</v>
      </c>
      <c r="B400" s="57"/>
      <c r="C400" s="57"/>
      <c r="D400" s="63"/>
      <c r="E400" s="63"/>
      <c r="F400" s="349">
        <f>ROUND(SUM(F7:F399),2)</f>
        <v>0</v>
      </c>
      <c r="G400" s="349"/>
      <c r="H400" s="349">
        <f>ROUND(SUM(H7:H399),2)</f>
        <v>0</v>
      </c>
      <c r="I400" s="349">
        <f>ROUND(SUM(I7:I399),2)</f>
        <v>0</v>
      </c>
      <c r="J400" s="349"/>
      <c r="K400" s="349">
        <f>ROUND(SUM(K7:K399),-1)</f>
        <v>0</v>
      </c>
      <c r="L400" s="62">
        <f>K400-H400</f>
        <v>0</v>
      </c>
      <c r="M400" s="62" t="str">
        <f>IF(H400=0,"",L400/H400*100)</f>
        <v/>
      </c>
      <c r="N400" s="63"/>
      <c r="O400" s="64"/>
      <c r="P400" s="64"/>
      <c r="Q400" s="65"/>
    </row>
    <row r="401" customHeight="1" spans="1:17">
      <c r="A401" s="99" t="s">
        <v>368</v>
      </c>
      <c r="B401" s="56"/>
      <c r="C401" s="56"/>
      <c r="D401" s="60"/>
      <c r="E401" s="60"/>
      <c r="F401" s="349"/>
      <c r="G401" s="349"/>
      <c r="H401" s="349"/>
      <c r="I401" s="349"/>
      <c r="J401" s="349"/>
      <c r="K401" s="349"/>
      <c r="L401" s="349"/>
      <c r="M401" s="60"/>
      <c r="N401" s="60"/>
      <c r="O401" s="64"/>
      <c r="P401" s="64"/>
      <c r="Q401" s="65"/>
    </row>
    <row r="402" customHeight="1" spans="1:17">
      <c r="A402" s="67" t="s">
        <v>385</v>
      </c>
      <c r="B402" s="57"/>
      <c r="C402" s="57"/>
      <c r="D402" s="63"/>
      <c r="E402" s="63"/>
      <c r="F402" s="369"/>
      <c r="G402" s="369"/>
      <c r="H402" s="349">
        <f>ROUND(H400-H401,2)</f>
        <v>0</v>
      </c>
      <c r="I402" s="63"/>
      <c r="J402" s="63"/>
      <c r="K402" s="349">
        <f>ROUND(K400-K401,2)</f>
        <v>0</v>
      </c>
      <c r="L402" s="62">
        <f>K402-H402</f>
        <v>0</v>
      </c>
      <c r="M402" s="62" t="str">
        <f>IF(H402=0,"",L402/H402*100)</f>
        <v/>
      </c>
      <c r="N402" s="63"/>
      <c r="O402" s="64"/>
      <c r="P402" s="64"/>
      <c r="Q402" s="65"/>
    </row>
    <row r="403" customHeight="1" spans="1:17">
      <c r="A403" s="58"/>
      <c r="B403" s="64"/>
      <c r="C403" s="64"/>
      <c r="D403" s="64"/>
      <c r="E403" s="64"/>
      <c r="F403" s="361"/>
      <c r="G403" s="361"/>
      <c r="H403" s="361"/>
      <c r="I403" s="64"/>
      <c r="J403" s="64"/>
      <c r="K403" s="64"/>
      <c r="L403" s="64"/>
      <c r="M403" s="64"/>
      <c r="N403" s="64"/>
      <c r="O403" s="64"/>
      <c r="P403" s="64"/>
      <c r="Q403" s="65"/>
    </row>
    <row r="404" customHeight="1" spans="1:17">
      <c r="A404" s="58"/>
      <c r="B404" s="64"/>
      <c r="C404" s="64"/>
      <c r="D404" s="64"/>
      <c r="E404" s="64"/>
      <c r="F404" s="361"/>
      <c r="G404" s="361"/>
      <c r="H404" s="361"/>
      <c r="I404" s="64"/>
      <c r="J404" s="64"/>
      <c r="K404" s="64"/>
      <c r="L404" s="64"/>
      <c r="M404" s="64"/>
      <c r="N404" s="64"/>
      <c r="O404" s="64"/>
      <c r="P404" s="64"/>
      <c r="Q404" s="65"/>
    </row>
    <row r="405" customHeight="1" spans="1:17">
      <c r="A405" s="58"/>
      <c r="B405" s="64"/>
      <c r="C405" s="64"/>
      <c r="D405" s="64"/>
      <c r="E405" s="64"/>
      <c r="F405" s="361"/>
      <c r="G405" s="361"/>
      <c r="H405" s="361"/>
      <c r="I405" s="64"/>
      <c r="J405" s="64"/>
      <c r="K405" s="64"/>
      <c r="L405" s="64"/>
      <c r="M405" s="64"/>
      <c r="N405" s="64"/>
      <c r="O405" s="64"/>
      <c r="P405" s="64"/>
      <c r="Q405" s="65"/>
    </row>
    <row r="406" customHeight="1" spans="1:17">
      <c r="A406" s="58"/>
      <c r="B406" s="64"/>
      <c r="C406" s="64"/>
      <c r="D406" s="64"/>
      <c r="E406" s="64"/>
      <c r="F406" s="361"/>
      <c r="G406" s="361"/>
      <c r="H406" s="361"/>
      <c r="I406" s="64"/>
      <c r="J406" s="64"/>
      <c r="K406" s="64"/>
      <c r="L406" s="64"/>
      <c r="M406" s="64"/>
      <c r="N406" s="64"/>
      <c r="O406" s="64"/>
      <c r="P406" s="64"/>
      <c r="Q406" s="65"/>
    </row>
    <row r="407" customHeight="1" spans="1:17">
      <c r="A407" s="58"/>
      <c r="B407" s="64"/>
      <c r="C407" s="64"/>
      <c r="D407" s="64"/>
      <c r="E407" s="64"/>
      <c r="F407" s="361"/>
      <c r="G407" s="361"/>
      <c r="H407" s="361"/>
      <c r="I407" s="64"/>
      <c r="J407" s="64"/>
      <c r="K407" s="64"/>
      <c r="L407" s="64"/>
      <c r="M407" s="64"/>
      <c r="N407" s="64"/>
      <c r="O407" s="64"/>
      <c r="P407" s="64"/>
      <c r="Q407" s="65"/>
    </row>
    <row r="408" customHeight="1" spans="1:17">
      <c r="A408" s="58"/>
      <c r="B408" s="64"/>
      <c r="C408" s="64"/>
      <c r="D408" s="64"/>
      <c r="E408" s="64"/>
      <c r="F408" s="361"/>
      <c r="G408" s="361"/>
      <c r="H408" s="361"/>
      <c r="I408" s="64"/>
      <c r="J408" s="64"/>
      <c r="K408" s="64"/>
      <c r="L408" s="64"/>
      <c r="M408" s="64"/>
      <c r="N408" s="64"/>
      <c r="O408" s="64"/>
      <c r="P408" s="64"/>
      <c r="Q408" s="65"/>
    </row>
    <row r="409" customHeight="1" spans="1:17">
      <c r="A409" s="58"/>
      <c r="B409" s="64"/>
      <c r="C409" s="64"/>
      <c r="D409" s="64"/>
      <c r="E409" s="64"/>
      <c r="F409" s="361"/>
      <c r="G409" s="361"/>
      <c r="H409" s="361"/>
      <c r="I409" s="64"/>
      <c r="J409" s="64"/>
      <c r="K409" s="64"/>
      <c r="L409" s="64"/>
      <c r="M409" s="64"/>
      <c r="N409" s="64"/>
      <c r="O409" s="64"/>
      <c r="P409" s="64"/>
      <c r="Q409" s="65"/>
    </row>
    <row r="410" customHeight="1" spans="1:17">
      <c r="A410" s="58"/>
      <c r="B410" s="64"/>
      <c r="C410" s="64"/>
      <c r="D410" s="64"/>
      <c r="E410" s="64"/>
      <c r="F410" s="361"/>
      <c r="G410" s="361"/>
      <c r="H410" s="361"/>
      <c r="I410" s="64"/>
      <c r="J410" s="64"/>
      <c r="K410" s="64"/>
      <c r="L410" s="64"/>
      <c r="M410" s="64"/>
      <c r="N410" s="64"/>
      <c r="O410" s="64"/>
      <c r="P410" s="64"/>
      <c r="Q410" s="65"/>
    </row>
    <row r="411" customHeight="1" spans="1:17">
      <c r="A411" s="58"/>
      <c r="B411" s="64"/>
      <c r="C411" s="64"/>
      <c r="D411" s="64"/>
      <c r="E411" s="64"/>
      <c r="F411" s="361"/>
      <c r="G411" s="361"/>
      <c r="H411" s="361"/>
      <c r="I411" s="64"/>
      <c r="J411" s="64"/>
      <c r="K411" s="64"/>
      <c r="L411" s="64"/>
      <c r="M411" s="64"/>
      <c r="N411" s="64"/>
      <c r="O411" s="64"/>
      <c r="P411" s="64"/>
      <c r="Q411" s="65"/>
    </row>
    <row r="412" customHeight="1" spans="1:17">
      <c r="A412" s="58"/>
      <c r="B412" s="64"/>
      <c r="C412" s="64"/>
      <c r="D412" s="64"/>
      <c r="E412" s="64"/>
      <c r="F412" s="361"/>
      <c r="G412" s="361"/>
      <c r="H412" s="361"/>
      <c r="I412" s="64"/>
      <c r="J412" s="64"/>
      <c r="K412" s="64"/>
      <c r="L412" s="64"/>
      <c r="M412" s="64"/>
      <c r="N412" s="64"/>
      <c r="O412" s="64"/>
      <c r="P412" s="64"/>
      <c r="Q412" s="65"/>
    </row>
    <row r="413" customHeight="1" spans="1:17">
      <c r="A413" s="58"/>
      <c r="B413" s="64"/>
      <c r="C413" s="64"/>
      <c r="D413" s="64"/>
      <c r="E413" s="64"/>
      <c r="F413" s="361"/>
      <c r="G413" s="361"/>
      <c r="H413" s="361"/>
      <c r="I413" s="64"/>
      <c r="J413" s="64"/>
      <c r="K413" s="64"/>
      <c r="L413" s="64"/>
      <c r="M413" s="64"/>
      <c r="N413" s="64"/>
      <c r="O413" s="64"/>
      <c r="P413" s="64"/>
      <c r="Q413" s="65"/>
    </row>
    <row r="414" customHeight="1" spans="1:17">
      <c r="A414" s="58"/>
      <c r="B414" s="64"/>
      <c r="C414" s="64"/>
      <c r="D414" s="64"/>
      <c r="E414" s="64"/>
      <c r="F414" s="361"/>
      <c r="G414" s="361"/>
      <c r="H414" s="361"/>
      <c r="I414" s="64"/>
      <c r="J414" s="64"/>
      <c r="K414" s="64"/>
      <c r="L414" s="64"/>
      <c r="M414" s="64"/>
      <c r="N414" s="64"/>
      <c r="O414" s="64"/>
      <c r="P414" s="64"/>
      <c r="Q414" s="65"/>
    </row>
    <row r="415" customHeight="1" spans="1:17">
      <c r="A415" s="58"/>
      <c r="B415" s="64"/>
      <c r="C415" s="64"/>
      <c r="D415" s="64"/>
      <c r="E415" s="64"/>
      <c r="F415" s="361"/>
      <c r="G415" s="361"/>
      <c r="H415" s="361"/>
      <c r="I415" s="64"/>
      <c r="J415" s="64"/>
      <c r="K415" s="64"/>
      <c r="L415" s="64"/>
      <c r="M415" s="64"/>
      <c r="N415" s="64"/>
      <c r="O415" s="64"/>
      <c r="P415" s="64"/>
      <c r="Q415" s="65"/>
    </row>
    <row r="416" customHeight="1" spans="1:17">
      <c r="A416" s="58"/>
      <c r="B416" s="64"/>
      <c r="C416" s="64"/>
      <c r="D416" s="64"/>
      <c r="E416" s="64"/>
      <c r="F416" s="361"/>
      <c r="G416" s="361"/>
      <c r="H416" s="361"/>
      <c r="I416" s="64"/>
      <c r="J416" s="64"/>
      <c r="K416" s="64"/>
      <c r="L416" s="64"/>
      <c r="M416" s="64"/>
      <c r="N416" s="64"/>
      <c r="O416" s="64"/>
      <c r="P416" s="64"/>
      <c r="Q416" s="65"/>
    </row>
    <row r="417" customHeight="1" spans="1:17">
      <c r="A417" s="58"/>
      <c r="B417" s="64"/>
      <c r="C417" s="64"/>
      <c r="D417" s="64"/>
      <c r="E417" s="64"/>
      <c r="F417" s="361"/>
      <c r="G417" s="361"/>
      <c r="H417" s="361"/>
      <c r="I417" s="64"/>
      <c r="J417" s="64"/>
      <c r="K417" s="64"/>
      <c r="L417" s="64"/>
      <c r="M417" s="64"/>
      <c r="N417" s="64"/>
      <c r="O417" s="64"/>
      <c r="P417" s="64"/>
      <c r="Q417" s="65"/>
    </row>
    <row r="418" customHeight="1" spans="1:17">
      <c r="A418" s="58"/>
      <c r="B418" s="64"/>
      <c r="C418" s="64"/>
      <c r="D418" s="64"/>
      <c r="E418" s="64"/>
      <c r="F418" s="361"/>
      <c r="G418" s="361"/>
      <c r="H418" s="361"/>
      <c r="I418" s="64"/>
      <c r="J418" s="64"/>
      <c r="K418" s="64"/>
      <c r="L418" s="64"/>
      <c r="M418" s="64"/>
      <c r="N418" s="64"/>
      <c r="O418" s="64"/>
      <c r="P418" s="64"/>
      <c r="Q418" s="65"/>
    </row>
    <row r="419" customHeight="1" spans="1:17">
      <c r="A419" s="58"/>
      <c r="B419" s="64"/>
      <c r="C419" s="64"/>
      <c r="D419" s="64"/>
      <c r="E419" s="64"/>
      <c r="F419" s="361"/>
      <c r="G419" s="361"/>
      <c r="H419" s="361"/>
      <c r="I419" s="64"/>
      <c r="J419" s="64"/>
      <c r="K419" s="64"/>
      <c r="L419" s="64"/>
      <c r="M419" s="64"/>
      <c r="N419" s="64"/>
      <c r="O419" s="64"/>
      <c r="P419" s="64"/>
      <c r="Q419" s="65"/>
    </row>
    <row r="420" customHeight="1" spans="1:17">
      <c r="A420" s="58"/>
      <c r="B420" s="64"/>
      <c r="C420" s="64"/>
      <c r="D420" s="64"/>
      <c r="E420" s="64"/>
      <c r="F420" s="361"/>
      <c r="G420" s="361"/>
      <c r="H420" s="361"/>
      <c r="I420" s="64"/>
      <c r="J420" s="64"/>
      <c r="K420" s="64"/>
      <c r="L420" s="64"/>
      <c r="M420" s="64"/>
      <c r="N420" s="64"/>
      <c r="O420" s="64"/>
      <c r="P420" s="64"/>
      <c r="Q420" s="65"/>
    </row>
    <row r="421" customHeight="1" spans="1:17">
      <c r="A421" s="58"/>
      <c r="B421" s="64"/>
      <c r="C421" s="64"/>
      <c r="D421" s="64"/>
      <c r="E421" s="64"/>
      <c r="F421" s="361"/>
      <c r="G421" s="361"/>
      <c r="H421" s="361"/>
      <c r="I421" s="64"/>
      <c r="J421" s="64"/>
      <c r="K421" s="64"/>
      <c r="L421" s="64"/>
      <c r="M421" s="64"/>
      <c r="N421" s="64"/>
      <c r="O421" s="64"/>
      <c r="P421" s="64"/>
      <c r="Q421" s="65"/>
    </row>
    <row r="422" customHeight="1" spans="1:17">
      <c r="A422" s="58"/>
      <c r="B422" s="64"/>
      <c r="C422" s="64"/>
      <c r="D422" s="64"/>
      <c r="E422" s="64"/>
      <c r="F422" s="361"/>
      <c r="G422" s="361"/>
      <c r="H422" s="361"/>
      <c r="I422" s="64"/>
      <c r="J422" s="64"/>
      <c r="K422" s="64"/>
      <c r="L422" s="64"/>
      <c r="M422" s="64"/>
      <c r="N422" s="64"/>
      <c r="O422" s="64"/>
      <c r="P422" s="64"/>
      <c r="Q422" s="65"/>
    </row>
    <row r="423" customHeight="1" spans="1:17">
      <c r="A423" s="58"/>
      <c r="B423" s="64"/>
      <c r="C423" s="64"/>
      <c r="D423" s="64"/>
      <c r="E423" s="64"/>
      <c r="F423" s="361"/>
      <c r="G423" s="361"/>
      <c r="H423" s="361"/>
      <c r="I423" s="64"/>
      <c r="J423" s="64"/>
      <c r="K423" s="64"/>
      <c r="L423" s="64"/>
      <c r="M423" s="64"/>
      <c r="N423" s="64"/>
      <c r="O423" s="64"/>
      <c r="P423" s="64"/>
      <c r="Q423" s="65"/>
    </row>
    <row r="424" customHeight="1" spans="1:17">
      <c r="A424" s="58"/>
      <c r="B424" s="64"/>
      <c r="C424" s="64"/>
      <c r="D424" s="64"/>
      <c r="E424" s="64"/>
      <c r="F424" s="361"/>
      <c r="G424" s="361"/>
      <c r="H424" s="361"/>
      <c r="I424" s="64"/>
      <c r="J424" s="64"/>
      <c r="K424" s="64"/>
      <c r="L424" s="64"/>
      <c r="M424" s="64"/>
      <c r="N424" s="64"/>
      <c r="O424" s="64"/>
      <c r="P424" s="64"/>
      <c r="Q424" s="65"/>
    </row>
    <row r="425" customHeight="1" spans="1:17">
      <c r="A425" s="58"/>
      <c r="B425" s="64"/>
      <c r="C425" s="64"/>
      <c r="D425" s="64"/>
      <c r="E425" s="64"/>
      <c r="F425" s="361"/>
      <c r="G425" s="361"/>
      <c r="H425" s="361"/>
      <c r="I425" s="64"/>
      <c r="J425" s="64"/>
      <c r="K425" s="64"/>
      <c r="L425" s="64"/>
      <c r="M425" s="64"/>
      <c r="N425" s="64"/>
      <c r="O425" s="64"/>
      <c r="P425" s="64"/>
      <c r="Q425" s="65"/>
    </row>
    <row r="426" customHeight="1" spans="1:17">
      <c r="A426" s="58"/>
      <c r="B426" s="64"/>
      <c r="C426" s="64"/>
      <c r="D426" s="64"/>
      <c r="E426" s="64"/>
      <c r="F426" s="361"/>
      <c r="G426" s="361"/>
      <c r="H426" s="361"/>
      <c r="I426" s="64"/>
      <c r="J426" s="64"/>
      <c r="K426" s="64"/>
      <c r="L426" s="64"/>
      <c r="M426" s="64"/>
      <c r="N426" s="64"/>
      <c r="O426" s="64"/>
      <c r="P426" s="64"/>
      <c r="Q426" s="65"/>
    </row>
    <row r="427" customHeight="1" spans="1:17">
      <c r="A427" s="58"/>
      <c r="B427" s="64"/>
      <c r="C427" s="64"/>
      <c r="D427" s="64"/>
      <c r="E427" s="64"/>
      <c r="F427" s="361"/>
      <c r="G427" s="361"/>
      <c r="H427" s="361"/>
      <c r="I427" s="64"/>
      <c r="J427" s="64"/>
      <c r="K427" s="64"/>
      <c r="L427" s="64"/>
      <c r="M427" s="64"/>
      <c r="N427" s="64"/>
      <c r="O427" s="64"/>
      <c r="P427" s="64"/>
      <c r="Q427" s="65"/>
    </row>
    <row r="428" customHeight="1" spans="1:17">
      <c r="A428" s="58"/>
      <c r="B428" s="64"/>
      <c r="C428" s="64"/>
      <c r="D428" s="64"/>
      <c r="E428" s="64"/>
      <c r="F428" s="361"/>
      <c r="G428" s="361"/>
      <c r="H428" s="361"/>
      <c r="I428" s="64"/>
      <c r="J428" s="64"/>
      <c r="K428" s="64"/>
      <c r="L428" s="64"/>
      <c r="M428" s="64"/>
      <c r="N428" s="64"/>
      <c r="O428" s="64"/>
      <c r="P428" s="64"/>
      <c r="Q428" s="65"/>
    </row>
    <row r="429" customHeight="1" spans="1:17">
      <c r="A429" s="58"/>
      <c r="B429" s="64"/>
      <c r="C429" s="64"/>
      <c r="D429" s="64"/>
      <c r="E429" s="64"/>
      <c r="F429" s="361"/>
      <c r="G429" s="361"/>
      <c r="H429" s="361"/>
      <c r="I429" s="64"/>
      <c r="J429" s="64"/>
      <c r="K429" s="64"/>
      <c r="L429" s="64"/>
      <c r="M429" s="64"/>
      <c r="N429" s="64"/>
      <c r="O429" s="64"/>
      <c r="P429" s="64"/>
      <c r="Q429" s="65"/>
    </row>
    <row r="430" customHeight="1" spans="1:17">
      <c r="A430" s="58"/>
      <c r="B430" s="64"/>
      <c r="C430" s="64"/>
      <c r="D430" s="64"/>
      <c r="E430" s="64"/>
      <c r="F430" s="361"/>
      <c r="G430" s="361"/>
      <c r="H430" s="361"/>
      <c r="I430" s="64"/>
      <c r="J430" s="64"/>
      <c r="K430" s="64"/>
      <c r="L430" s="64"/>
      <c r="M430" s="64"/>
      <c r="N430" s="64"/>
      <c r="O430" s="64"/>
      <c r="P430" s="64"/>
      <c r="Q430" s="65"/>
    </row>
    <row r="431" customHeight="1" spans="1:17">
      <c r="A431" s="58"/>
      <c r="B431" s="64"/>
      <c r="C431" s="64"/>
      <c r="D431" s="64"/>
      <c r="E431" s="64"/>
      <c r="F431" s="361"/>
      <c r="G431" s="361"/>
      <c r="H431" s="361"/>
      <c r="I431" s="64"/>
      <c r="J431" s="64"/>
      <c r="K431" s="64"/>
      <c r="L431" s="64"/>
      <c r="M431" s="64"/>
      <c r="N431" s="64"/>
      <c r="O431" s="64"/>
      <c r="P431" s="64"/>
      <c r="Q431" s="65"/>
    </row>
    <row r="432" customHeight="1" spans="1:17">
      <c r="A432" s="58"/>
      <c r="B432" s="64"/>
      <c r="C432" s="64"/>
      <c r="D432" s="64"/>
      <c r="E432" s="64"/>
      <c r="F432" s="361"/>
      <c r="G432" s="361"/>
      <c r="H432" s="361"/>
      <c r="I432" s="64"/>
      <c r="J432" s="64"/>
      <c r="K432" s="64"/>
      <c r="L432" s="64"/>
      <c r="M432" s="64"/>
      <c r="N432" s="64"/>
      <c r="O432" s="64"/>
      <c r="P432" s="64"/>
      <c r="Q432" s="65"/>
    </row>
    <row r="433" customHeight="1" spans="1:17">
      <c r="A433" s="58"/>
      <c r="B433" s="64"/>
      <c r="C433" s="64"/>
      <c r="D433" s="64"/>
      <c r="E433" s="64"/>
      <c r="F433" s="361"/>
      <c r="G433" s="361"/>
      <c r="H433" s="361"/>
      <c r="I433" s="64"/>
      <c r="J433" s="64"/>
      <c r="K433" s="64"/>
      <c r="L433" s="64"/>
      <c r="M433" s="64"/>
      <c r="N433" s="64"/>
      <c r="O433" s="64"/>
      <c r="P433" s="64"/>
      <c r="Q433" s="65"/>
    </row>
    <row r="434" customHeight="1" spans="1:17">
      <c r="A434" s="58"/>
      <c r="B434" s="64"/>
      <c r="C434" s="64"/>
      <c r="D434" s="64"/>
      <c r="E434" s="64"/>
      <c r="F434" s="361"/>
      <c r="G434" s="361"/>
      <c r="H434" s="361"/>
      <c r="I434" s="64"/>
      <c r="J434" s="64"/>
      <c r="K434" s="64"/>
      <c r="L434" s="64"/>
      <c r="M434" s="64"/>
      <c r="N434" s="64"/>
      <c r="O434" s="64"/>
      <c r="P434" s="64"/>
      <c r="Q434" s="65"/>
    </row>
    <row r="435" customHeight="1" spans="1:17">
      <c r="A435" s="58"/>
      <c r="B435" s="64"/>
      <c r="C435" s="64"/>
      <c r="D435" s="64"/>
      <c r="E435" s="64"/>
      <c r="F435" s="361"/>
      <c r="G435" s="361"/>
      <c r="H435" s="361"/>
      <c r="I435" s="64"/>
      <c r="J435" s="64"/>
      <c r="K435" s="64"/>
      <c r="L435" s="64"/>
      <c r="M435" s="64"/>
      <c r="N435" s="64"/>
      <c r="O435" s="64"/>
      <c r="P435" s="64"/>
      <c r="Q435" s="65"/>
    </row>
    <row r="436" customHeight="1" spans="1:17">
      <c r="A436" s="58"/>
      <c r="B436" s="64"/>
      <c r="C436" s="64"/>
      <c r="D436" s="64"/>
      <c r="E436" s="64"/>
      <c r="F436" s="361"/>
      <c r="G436" s="361"/>
      <c r="H436" s="361"/>
      <c r="I436" s="64"/>
      <c r="J436" s="64"/>
      <c r="K436" s="64"/>
      <c r="L436" s="64"/>
      <c r="M436" s="64"/>
      <c r="N436" s="64"/>
      <c r="O436" s="64"/>
      <c r="P436" s="64"/>
      <c r="Q436" s="65"/>
    </row>
    <row r="437" customHeight="1" spans="1:17">
      <c r="A437" s="58"/>
      <c r="B437" s="64"/>
      <c r="C437" s="64"/>
      <c r="D437" s="64"/>
      <c r="E437" s="64"/>
      <c r="F437" s="361"/>
      <c r="G437" s="361"/>
      <c r="H437" s="361"/>
      <c r="I437" s="64"/>
      <c r="J437" s="64"/>
      <c r="K437" s="64"/>
      <c r="L437" s="64"/>
      <c r="M437" s="64"/>
      <c r="N437" s="64"/>
      <c r="O437" s="64"/>
      <c r="P437" s="64"/>
      <c r="Q437" s="65"/>
    </row>
    <row r="438" customHeight="1" spans="1:17">
      <c r="A438" s="58"/>
      <c r="B438" s="64"/>
      <c r="C438" s="64"/>
      <c r="D438" s="64"/>
      <c r="E438" s="64"/>
      <c r="F438" s="361"/>
      <c r="G438" s="361"/>
      <c r="H438" s="361"/>
      <c r="I438" s="64"/>
      <c r="J438" s="64"/>
      <c r="K438" s="64"/>
      <c r="L438" s="64"/>
      <c r="M438" s="64"/>
      <c r="N438" s="64"/>
      <c r="O438" s="64"/>
      <c r="P438" s="64"/>
      <c r="Q438" s="65"/>
    </row>
    <row r="439" customHeight="1" spans="1:17">
      <c r="A439" s="58"/>
      <c r="B439" s="64"/>
      <c r="C439" s="64"/>
      <c r="D439" s="64"/>
      <c r="E439" s="64"/>
      <c r="F439" s="361"/>
      <c r="G439" s="361"/>
      <c r="H439" s="361"/>
      <c r="I439" s="64"/>
      <c r="J439" s="64"/>
      <c r="K439" s="64"/>
      <c r="L439" s="64"/>
      <c r="M439" s="64"/>
      <c r="N439" s="64"/>
      <c r="O439" s="64"/>
      <c r="P439" s="64"/>
      <c r="Q439" s="65"/>
    </row>
    <row r="440" customHeight="1" spans="1:17">
      <c r="A440" s="58"/>
      <c r="B440" s="64"/>
      <c r="C440" s="64"/>
      <c r="D440" s="64"/>
      <c r="E440" s="64"/>
      <c r="F440" s="361"/>
      <c r="G440" s="361"/>
      <c r="H440" s="361"/>
      <c r="I440" s="64"/>
      <c r="J440" s="64"/>
      <c r="K440" s="64"/>
      <c r="L440" s="64"/>
      <c r="M440" s="64"/>
      <c r="N440" s="64"/>
      <c r="O440" s="64"/>
      <c r="P440" s="64"/>
      <c r="Q440" s="65"/>
    </row>
    <row r="441" customHeight="1" spans="1:17">
      <c r="A441" s="58"/>
      <c r="B441" s="64"/>
      <c r="C441" s="64"/>
      <c r="D441" s="64"/>
      <c r="E441" s="64"/>
      <c r="F441" s="361"/>
      <c r="G441" s="361"/>
      <c r="H441" s="361"/>
      <c r="I441" s="64"/>
      <c r="J441" s="64"/>
      <c r="K441" s="64"/>
      <c r="L441" s="64"/>
      <c r="M441" s="64"/>
      <c r="N441" s="64"/>
      <c r="O441" s="64"/>
      <c r="P441" s="64"/>
      <c r="Q441" s="65"/>
    </row>
    <row r="442" customHeight="1" spans="1:17">
      <c r="A442" s="58"/>
      <c r="B442" s="64"/>
      <c r="C442" s="64"/>
      <c r="D442" s="64"/>
      <c r="E442" s="64"/>
      <c r="F442" s="361"/>
      <c r="G442" s="361"/>
      <c r="H442" s="361"/>
      <c r="I442" s="64"/>
      <c r="J442" s="64"/>
      <c r="K442" s="64"/>
      <c r="L442" s="64"/>
      <c r="M442" s="64"/>
      <c r="N442" s="64"/>
      <c r="O442" s="64"/>
      <c r="P442" s="64"/>
      <c r="Q442" s="65"/>
    </row>
    <row r="443" customHeight="1" spans="1:17">
      <c r="A443" s="58"/>
      <c r="B443" s="64"/>
      <c r="C443" s="64"/>
      <c r="D443" s="64"/>
      <c r="E443" s="64"/>
      <c r="F443" s="361"/>
      <c r="G443" s="361"/>
      <c r="H443" s="361"/>
      <c r="I443" s="64"/>
      <c r="J443" s="64"/>
      <c r="K443" s="64"/>
      <c r="L443" s="64"/>
      <c r="M443" s="64"/>
      <c r="N443" s="64"/>
      <c r="O443" s="64"/>
      <c r="P443" s="64"/>
      <c r="Q443" s="65"/>
    </row>
    <row r="444" customHeight="1" spans="1:17">
      <c r="A444" s="89"/>
      <c r="B444" s="75"/>
      <c r="C444" s="75"/>
      <c r="D444" s="75"/>
      <c r="E444" s="75"/>
      <c r="F444" s="362"/>
      <c r="G444" s="362"/>
      <c r="H444" s="362"/>
      <c r="I444" s="75"/>
      <c r="J444" s="75"/>
      <c r="K444" s="75"/>
      <c r="L444" s="75"/>
      <c r="M444" s="75"/>
      <c r="N444" s="75"/>
      <c r="O444" s="75"/>
      <c r="P444" s="75"/>
      <c r="Q444" s="65"/>
    </row>
    <row r="445" customHeight="1" spans="1:17">
      <c r="A445" s="89"/>
      <c r="B445" s="75"/>
      <c r="C445" s="75"/>
      <c r="D445" s="75"/>
      <c r="E445" s="75"/>
      <c r="F445" s="362"/>
      <c r="G445" s="362"/>
      <c r="H445" s="362"/>
      <c r="I445" s="75"/>
      <c r="J445" s="75"/>
      <c r="K445" s="75"/>
      <c r="L445" s="75"/>
      <c r="M445" s="75"/>
      <c r="N445" s="75"/>
      <c r="O445" s="75"/>
      <c r="P445" s="75"/>
      <c r="Q445" s="65"/>
    </row>
    <row r="446" customHeight="1" spans="1:17">
      <c r="A446" s="89"/>
      <c r="B446" s="75"/>
      <c r="C446" s="75"/>
      <c r="D446" s="75"/>
      <c r="E446" s="75"/>
      <c r="F446" s="362"/>
      <c r="G446" s="362"/>
      <c r="H446" s="362"/>
      <c r="I446" s="75"/>
      <c r="J446" s="75"/>
      <c r="K446" s="75"/>
      <c r="L446" s="75"/>
      <c r="M446" s="75"/>
      <c r="N446" s="75"/>
      <c r="O446" s="75"/>
      <c r="P446" s="75"/>
      <c r="Q446" s="65"/>
    </row>
    <row r="447" customHeight="1" spans="1:17">
      <c r="A447" s="89"/>
      <c r="B447" s="75"/>
      <c r="C447" s="75"/>
      <c r="D447" s="75"/>
      <c r="E447" s="75"/>
      <c r="F447" s="362"/>
      <c r="G447" s="362"/>
      <c r="H447" s="362"/>
      <c r="I447" s="75"/>
      <c r="J447" s="75"/>
      <c r="K447" s="75"/>
      <c r="L447" s="75"/>
      <c r="M447" s="75"/>
      <c r="N447" s="75"/>
      <c r="O447" s="75"/>
      <c r="P447" s="75"/>
      <c r="Q447" s="65"/>
    </row>
    <row r="448" customHeight="1" spans="1:17">
      <c r="A448" s="89"/>
      <c r="B448" s="75"/>
      <c r="C448" s="75"/>
      <c r="D448" s="75"/>
      <c r="E448" s="75"/>
      <c r="F448" s="362"/>
      <c r="G448" s="362"/>
      <c r="H448" s="362"/>
      <c r="I448" s="75"/>
      <c r="J448" s="75"/>
      <c r="K448" s="75"/>
      <c r="L448" s="75"/>
      <c r="M448" s="75"/>
      <c r="N448" s="75"/>
      <c r="O448" s="75"/>
      <c r="P448" s="75"/>
      <c r="Q448" s="65"/>
    </row>
    <row r="449" customHeight="1" spans="1:16">
      <c r="A449" s="88"/>
      <c r="B449" s="76"/>
      <c r="C449" s="76"/>
      <c r="D449" s="76"/>
      <c r="E449" s="76"/>
      <c r="F449" s="363"/>
      <c r="G449" s="363"/>
      <c r="H449" s="363"/>
      <c r="I449" s="76"/>
      <c r="J449" s="76"/>
      <c r="K449" s="76"/>
      <c r="L449" s="76"/>
      <c r="M449" s="76"/>
      <c r="N449" s="76"/>
      <c r="O449" s="76"/>
      <c r="P449" s="76"/>
    </row>
    <row r="450" customHeight="1" spans="1:16">
      <c r="A450" s="88"/>
      <c r="B450" s="76"/>
      <c r="C450" s="76"/>
      <c r="D450" s="76"/>
      <c r="E450" s="76"/>
      <c r="F450" s="363"/>
      <c r="G450" s="363"/>
      <c r="H450" s="363"/>
      <c r="I450" s="76"/>
      <c r="J450" s="76"/>
      <c r="K450" s="76"/>
      <c r="L450" s="76"/>
      <c r="M450" s="76"/>
      <c r="N450" s="76"/>
      <c r="O450" s="76"/>
      <c r="P450" s="76"/>
    </row>
    <row r="451" customHeight="1" spans="1:16">
      <c r="A451" s="88"/>
      <c r="B451" s="76"/>
      <c r="C451" s="76"/>
      <c r="D451" s="76"/>
      <c r="E451" s="76"/>
      <c r="F451" s="363"/>
      <c r="G451" s="363"/>
      <c r="H451" s="363"/>
      <c r="I451" s="76"/>
      <c r="J451" s="76"/>
      <c r="K451" s="76"/>
      <c r="L451" s="76"/>
      <c r="M451" s="76"/>
      <c r="N451" s="76"/>
      <c r="O451" s="76"/>
      <c r="P451" s="76"/>
    </row>
    <row r="452" customHeight="1" spans="1:16">
      <c r="A452" s="88"/>
      <c r="B452" s="76"/>
      <c r="C452" s="76"/>
      <c r="D452" s="76"/>
      <c r="E452" s="76"/>
      <c r="F452" s="363"/>
      <c r="G452" s="363"/>
      <c r="H452" s="363"/>
      <c r="I452" s="76"/>
      <c r="J452" s="76"/>
      <c r="K452" s="76"/>
      <c r="L452" s="76"/>
      <c r="M452" s="76"/>
      <c r="N452" s="76"/>
      <c r="O452" s="76"/>
      <c r="P452" s="76"/>
    </row>
    <row r="453" customHeight="1" spans="1:16">
      <c r="A453" s="88"/>
      <c r="B453" s="76"/>
      <c r="C453" s="76"/>
      <c r="D453" s="76"/>
      <c r="E453" s="76"/>
      <c r="F453" s="363"/>
      <c r="G453" s="363"/>
      <c r="H453" s="363"/>
      <c r="I453" s="76"/>
      <c r="J453" s="76"/>
      <c r="K453" s="76"/>
      <c r="L453" s="76"/>
      <c r="M453" s="76"/>
      <c r="N453" s="76"/>
      <c r="O453" s="76"/>
      <c r="P453" s="76"/>
    </row>
    <row r="454" customHeight="1" spans="1:16">
      <c r="A454" s="88"/>
      <c r="B454" s="76"/>
      <c r="C454" s="76"/>
      <c r="D454" s="76"/>
      <c r="E454" s="76"/>
      <c r="F454" s="363"/>
      <c r="G454" s="363"/>
      <c r="H454" s="363"/>
      <c r="I454" s="76"/>
      <c r="J454" s="76"/>
      <c r="K454" s="76"/>
      <c r="L454" s="76"/>
      <c r="M454" s="76"/>
      <c r="N454" s="76"/>
      <c r="O454" s="76"/>
      <c r="P454" s="76"/>
    </row>
    <row r="455" customHeight="1" spans="1:16">
      <c r="A455" s="88"/>
      <c r="B455" s="76"/>
      <c r="C455" s="76"/>
      <c r="D455" s="76"/>
      <c r="E455" s="76"/>
      <c r="F455" s="363"/>
      <c r="G455" s="363"/>
      <c r="H455" s="363"/>
      <c r="I455" s="76"/>
      <c r="J455" s="76"/>
      <c r="K455" s="76"/>
      <c r="L455" s="76"/>
      <c r="M455" s="76"/>
      <c r="N455" s="76"/>
      <c r="O455" s="76"/>
      <c r="P455" s="76"/>
    </row>
    <row r="456" customHeight="1" spans="1:16">
      <c r="A456" s="88"/>
      <c r="B456" s="76"/>
      <c r="C456" s="76"/>
      <c r="D456" s="76"/>
      <c r="E456" s="76"/>
      <c r="F456" s="363"/>
      <c r="G456" s="363"/>
      <c r="H456" s="363"/>
      <c r="I456" s="76"/>
      <c r="J456" s="76"/>
      <c r="K456" s="76"/>
      <c r="L456" s="76"/>
      <c r="M456" s="76"/>
      <c r="N456" s="76"/>
      <c r="O456" s="76"/>
      <c r="P456" s="76"/>
    </row>
    <row r="457" customHeight="1" spans="1:16">
      <c r="A457" s="88"/>
      <c r="B457" s="76"/>
      <c r="C457" s="76"/>
      <c r="D457" s="76"/>
      <c r="E457" s="76"/>
      <c r="F457" s="363"/>
      <c r="G457" s="363"/>
      <c r="H457" s="363"/>
      <c r="I457" s="76"/>
      <c r="J457" s="76"/>
      <c r="K457" s="76"/>
      <c r="L457" s="76"/>
      <c r="M457" s="76"/>
      <c r="N457" s="76"/>
      <c r="O457" s="76"/>
      <c r="P457" s="76"/>
    </row>
    <row r="458" customHeight="1" spans="1:16">
      <c r="A458" s="88"/>
      <c r="B458" s="76"/>
      <c r="C458" s="76"/>
      <c r="D458" s="76"/>
      <c r="E458" s="76"/>
      <c r="F458" s="363"/>
      <c r="G458" s="363"/>
      <c r="H458" s="363"/>
      <c r="I458" s="76"/>
      <c r="J458" s="76"/>
      <c r="K458" s="76"/>
      <c r="L458" s="76"/>
      <c r="M458" s="76"/>
      <c r="N458" s="76"/>
      <c r="O458" s="76"/>
      <c r="P458" s="76"/>
    </row>
  </sheetData>
  <mergeCells count="15">
    <mergeCell ref="A1:N1"/>
    <mergeCell ref="A2:N2"/>
    <mergeCell ref="F5:H5"/>
    <mergeCell ref="I5:K5"/>
    <mergeCell ref="A400:B400"/>
    <mergeCell ref="A401:B401"/>
    <mergeCell ref="A402:B402"/>
    <mergeCell ref="A5:A6"/>
    <mergeCell ref="B5:B6"/>
    <mergeCell ref="C5:C6"/>
    <mergeCell ref="D5:D6"/>
    <mergeCell ref="E5:E6"/>
    <mergeCell ref="L5:L6"/>
    <mergeCell ref="M5:M6"/>
    <mergeCell ref="N5:N6"/>
  </mergeCells>
  <printOptions horizontalCentered="1"/>
  <pageMargins left="0.590277777777778" right="0.590277777777778" top="0.865972222222222" bottom="0.865972222222222" header="0.472222222222222" footer="0.590277777777778"/>
  <pageSetup paperSize="9" scale="95" fitToHeight="0" orientation="portrait" blackAndWhite="1" horizontalDpi="600"/>
  <headerFooter scaleWithDoc="0">
    <oddFooter>&amp;L&amp;"宋体"被评估单位填表人：曹晓冬
填表日期：2023年4月&amp;R&amp;"宋体"评估人员：叶冰影、林郁张、吴聪</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P84"/>
  <sheetViews>
    <sheetView view="pageBreakPreview" zoomScaleNormal="100" workbookViewId="0">
      <selection activeCell="A22" sqref="$A22:$XFD22"/>
    </sheetView>
  </sheetViews>
  <sheetFormatPr defaultColWidth="9" defaultRowHeight="15.75" customHeight="1"/>
  <cols>
    <col min="1" max="1" width="4.83333333333333" style="48" customWidth="1"/>
    <col min="2" max="2" width="23" style="48" customWidth="1"/>
    <col min="3" max="3" width="7.16666666666667" style="48" customWidth="1"/>
    <col min="4" max="4" width="9.5" style="48" hidden="1" customWidth="1"/>
    <col min="5" max="5" width="10.5" style="48" customWidth="1"/>
    <col min="6" max="6" width="8.5" style="357" customWidth="1"/>
    <col min="7" max="7" width="11.3333333333333" style="48" customWidth="1"/>
    <col min="8" max="8" width="9.66666666666667" style="48" customWidth="1"/>
    <col min="9" max="9" width="7.33333333333333" style="48" customWidth="1"/>
    <col min="10" max="10" width="12.6666666666667" style="48" customWidth="1"/>
    <col min="11" max="11" width="8.83333333333333" style="48" customWidth="1"/>
    <col min="12" max="12" width="7.66666666666667" style="48" customWidth="1"/>
    <col min="13" max="13" width="11.8333333333333" style="48" customWidth="1"/>
    <col min="14" max="16384" width="9" style="48"/>
  </cols>
  <sheetData>
    <row r="1" s="46" customFormat="1" ht="30" customHeight="1" spans="1:16">
      <c r="A1" s="49" t="s">
        <v>386</v>
      </c>
      <c r="B1" s="49"/>
      <c r="C1" s="49"/>
      <c r="D1" s="49"/>
      <c r="E1" s="49"/>
      <c r="F1" s="49"/>
      <c r="G1" s="49"/>
      <c r="H1" s="49"/>
      <c r="I1" s="49"/>
      <c r="J1" s="49"/>
      <c r="K1" s="49"/>
      <c r="L1" s="49"/>
      <c r="M1" s="49"/>
    </row>
    <row r="2" ht="14.25" customHeight="1" spans="1:16">
      <c r="A2" s="50" t="str">
        <f>公用信息!E7</f>
        <v>评估基准日：2025年10月31日</v>
      </c>
      <c r="B2" s="50"/>
      <c r="C2" s="50"/>
      <c r="D2" s="50"/>
      <c r="E2" s="50"/>
      <c r="F2" s="51"/>
      <c r="G2" s="51"/>
      <c r="H2" s="51"/>
      <c r="I2" s="51"/>
      <c r="J2" s="51"/>
      <c r="K2" s="51"/>
      <c r="L2" s="51"/>
      <c r="M2" s="51"/>
      <c r="N2" s="52"/>
      <c r="O2" s="52"/>
    </row>
    <row r="3" ht="14.25" customHeight="1" spans="1:16">
      <c r="A3" s="50"/>
      <c r="B3" s="50"/>
      <c r="C3" s="50"/>
      <c r="D3" s="50"/>
      <c r="E3" s="50"/>
      <c r="F3" s="51"/>
      <c r="G3" s="51"/>
      <c r="H3" s="51"/>
      <c r="I3" s="51"/>
      <c r="J3" s="51"/>
      <c r="K3" s="51"/>
      <c r="L3" s="51"/>
      <c r="M3" s="53" t="s">
        <v>387</v>
      </c>
      <c r="N3" s="52"/>
      <c r="O3" s="52"/>
    </row>
    <row r="4" customHeight="1" spans="1:16">
      <c r="A4" s="90" t="str">
        <f>公用信息!E6</f>
        <v>被评估单位：杭州建德杭氧气体有限公司</v>
      </c>
      <c r="B4" s="52"/>
      <c r="C4" s="52"/>
      <c r="D4" s="52"/>
      <c r="E4" s="52"/>
      <c r="F4" s="358"/>
      <c r="G4" s="52"/>
      <c r="H4" s="52"/>
      <c r="I4" s="52"/>
      <c r="J4" s="52"/>
      <c r="K4" s="52"/>
      <c r="L4" s="52"/>
      <c r="M4" s="55" t="e">
        <f>#REF!</f>
        <v>#REF!</v>
      </c>
      <c r="N4" s="52"/>
      <c r="O4" s="52"/>
    </row>
    <row r="5" s="47" customFormat="1" ht="16.5" customHeight="1" spans="1:16">
      <c r="A5" s="56" t="s">
        <v>175</v>
      </c>
      <c r="B5" s="56" t="s">
        <v>373</v>
      </c>
      <c r="C5" s="166" t="s">
        <v>374</v>
      </c>
      <c r="D5" s="166" t="s">
        <v>384</v>
      </c>
      <c r="E5" s="56" t="s">
        <v>111</v>
      </c>
      <c r="F5" s="56"/>
      <c r="G5" s="56"/>
      <c r="H5" s="56" t="s">
        <v>112</v>
      </c>
      <c r="I5" s="56"/>
      <c r="J5" s="56"/>
      <c r="K5" s="166" t="s">
        <v>113</v>
      </c>
      <c r="L5" s="56" t="s">
        <v>114</v>
      </c>
      <c r="M5" s="56" t="s">
        <v>247</v>
      </c>
      <c r="N5" s="58"/>
      <c r="O5" s="58"/>
      <c r="P5" s="59"/>
    </row>
    <row r="6" s="47" customFormat="1" ht="16.5" customHeight="1" spans="1:16">
      <c r="A6" s="56"/>
      <c r="B6" s="56"/>
      <c r="C6" s="169"/>
      <c r="D6" s="169"/>
      <c r="E6" s="56" t="s">
        <v>375</v>
      </c>
      <c r="F6" s="56" t="s">
        <v>376</v>
      </c>
      <c r="G6" s="56" t="s">
        <v>377</v>
      </c>
      <c r="H6" s="56" t="s">
        <v>378</v>
      </c>
      <c r="I6" s="56" t="s">
        <v>379</v>
      </c>
      <c r="J6" s="56" t="s">
        <v>377</v>
      </c>
      <c r="K6" s="169"/>
      <c r="L6" s="56"/>
      <c r="M6" s="56"/>
      <c r="N6" s="58"/>
      <c r="O6" s="58"/>
      <c r="P6" s="59"/>
    </row>
    <row r="7" s="352" customFormat="1" ht="16.5" customHeight="1" spans="1:16">
      <c r="A7" s="114"/>
      <c r="B7" s="179"/>
      <c r="C7" s="348"/>
      <c r="D7" s="348"/>
      <c r="E7" s="349"/>
      <c r="F7" s="62"/>
      <c r="G7" s="349"/>
      <c r="H7" s="62"/>
      <c r="I7" s="62"/>
      <c r="J7" s="62"/>
      <c r="K7" s="62">
        <f t="shared" ref="K7:K15" si="0">J7-G7</f>
        <v>0</v>
      </c>
      <c r="L7" s="62" t="str">
        <f t="shared" ref="L7:L15" si="1">IF(G7=0,"",K7/G7*100)</f>
        <v/>
      </c>
      <c r="M7" s="63"/>
      <c r="N7" s="355"/>
      <c r="O7" s="355"/>
      <c r="P7" s="356"/>
    </row>
    <row r="8" s="352" customFormat="1" ht="16.5" customHeight="1" spans="1:16">
      <c r="A8" s="114"/>
      <c r="B8" s="179"/>
      <c r="C8" s="348"/>
      <c r="D8" s="348"/>
      <c r="E8" s="349"/>
      <c r="F8" s="62"/>
      <c r="G8" s="349"/>
      <c r="H8" s="62"/>
      <c r="I8" s="62"/>
      <c r="J8" s="62"/>
      <c r="K8" s="62">
        <f t="shared" si="0"/>
        <v>0</v>
      </c>
      <c r="L8" s="62" t="str">
        <f t="shared" si="1"/>
        <v/>
      </c>
      <c r="M8" s="63"/>
      <c r="N8" s="355"/>
      <c r="O8" s="355"/>
      <c r="P8" s="356"/>
    </row>
    <row r="9" ht="16.5" customHeight="1" spans="1:16">
      <c r="A9" s="56"/>
      <c r="B9" s="60"/>
      <c r="C9" s="63"/>
      <c r="D9" s="63"/>
      <c r="E9" s="349"/>
      <c r="F9" s="62"/>
      <c r="G9" s="349"/>
      <c r="H9" s="62"/>
      <c r="I9" s="62"/>
      <c r="J9" s="62"/>
      <c r="K9" s="62">
        <f t="shared" si="0"/>
        <v>0</v>
      </c>
      <c r="L9" s="62" t="str">
        <f t="shared" si="1"/>
        <v/>
      </c>
      <c r="M9" s="63"/>
      <c r="N9" s="64"/>
      <c r="O9" s="64"/>
      <c r="P9" s="65"/>
    </row>
    <row r="10" ht="16.5" customHeight="1" spans="1:16">
      <c r="A10" s="56"/>
      <c r="B10" s="60"/>
      <c r="C10" s="63"/>
      <c r="D10" s="63"/>
      <c r="E10" s="349"/>
      <c r="F10" s="62"/>
      <c r="G10" s="349"/>
      <c r="H10" s="62"/>
      <c r="I10" s="62"/>
      <c r="J10" s="62"/>
      <c r="K10" s="62">
        <f t="shared" si="0"/>
        <v>0</v>
      </c>
      <c r="L10" s="62" t="str">
        <f t="shared" si="1"/>
        <v/>
      </c>
      <c r="M10" s="63"/>
      <c r="N10" s="64"/>
      <c r="O10" s="64"/>
      <c r="P10" s="65"/>
    </row>
    <row r="11" ht="16.5" customHeight="1" spans="1:16">
      <c r="A11" s="56"/>
      <c r="B11" s="60"/>
      <c r="C11" s="63"/>
      <c r="D11" s="63"/>
      <c r="E11" s="349"/>
      <c r="F11" s="62"/>
      <c r="G11" s="349"/>
      <c r="H11" s="62"/>
      <c r="I11" s="62"/>
      <c r="J11" s="62"/>
      <c r="K11" s="62">
        <f t="shared" si="0"/>
        <v>0</v>
      </c>
      <c r="L11" s="62" t="str">
        <f t="shared" si="1"/>
        <v/>
      </c>
      <c r="M11" s="63"/>
      <c r="N11" s="64"/>
      <c r="O11" s="64"/>
      <c r="P11" s="65"/>
    </row>
    <row r="12" ht="16.5" customHeight="1" spans="1:16">
      <c r="A12" s="56"/>
      <c r="B12" s="60"/>
      <c r="C12" s="63"/>
      <c r="D12" s="63"/>
      <c r="E12" s="349"/>
      <c r="F12" s="62"/>
      <c r="G12" s="349"/>
      <c r="H12" s="62"/>
      <c r="I12" s="62"/>
      <c r="J12" s="62"/>
      <c r="K12" s="62">
        <f t="shared" si="0"/>
        <v>0</v>
      </c>
      <c r="L12" s="62" t="str">
        <f t="shared" si="1"/>
        <v/>
      </c>
      <c r="M12" s="63"/>
      <c r="N12" s="64"/>
      <c r="O12" s="64"/>
      <c r="P12" s="65"/>
    </row>
    <row r="13" ht="16.5" customHeight="1" spans="1:16">
      <c r="A13" s="56"/>
      <c r="B13" s="60"/>
      <c r="C13" s="63"/>
      <c r="D13" s="63"/>
      <c r="E13" s="349"/>
      <c r="F13" s="62"/>
      <c r="G13" s="349"/>
      <c r="H13" s="62"/>
      <c r="I13" s="62"/>
      <c r="J13" s="62"/>
      <c r="K13" s="62">
        <f t="shared" si="0"/>
        <v>0</v>
      </c>
      <c r="L13" s="62" t="str">
        <f t="shared" si="1"/>
        <v/>
      </c>
      <c r="M13" s="63"/>
      <c r="N13" s="64"/>
      <c r="O13" s="64"/>
      <c r="P13" s="65"/>
    </row>
    <row r="14" ht="16.5" customHeight="1" spans="1:16">
      <c r="A14" s="56"/>
      <c r="B14" s="60"/>
      <c r="C14" s="63"/>
      <c r="D14" s="63"/>
      <c r="E14" s="349"/>
      <c r="F14" s="62"/>
      <c r="G14" s="349"/>
      <c r="H14" s="62"/>
      <c r="I14" s="62"/>
      <c r="J14" s="62"/>
      <c r="K14" s="62">
        <f t="shared" si="0"/>
        <v>0</v>
      </c>
      <c r="L14" s="62" t="str">
        <f t="shared" si="1"/>
        <v/>
      </c>
      <c r="M14" s="63"/>
      <c r="N14" s="64"/>
      <c r="O14" s="64"/>
      <c r="P14" s="65"/>
    </row>
    <row r="15" ht="16.5" customHeight="1" spans="1:16">
      <c r="A15" s="56"/>
      <c r="B15" s="60"/>
      <c r="C15" s="63"/>
      <c r="D15" s="63"/>
      <c r="E15" s="349"/>
      <c r="F15" s="62"/>
      <c r="G15" s="349"/>
      <c r="H15" s="62"/>
      <c r="I15" s="62"/>
      <c r="J15" s="62"/>
      <c r="K15" s="62">
        <f t="shared" si="0"/>
        <v>0</v>
      </c>
      <c r="L15" s="62" t="str">
        <f t="shared" si="1"/>
        <v/>
      </c>
      <c r="M15" s="63"/>
      <c r="N15" s="64"/>
      <c r="O15" s="64"/>
      <c r="P15" s="65"/>
    </row>
    <row r="16" ht="16.5" customHeight="1" spans="1:16">
      <c r="A16" s="56"/>
      <c r="B16" s="60"/>
      <c r="C16" s="63"/>
      <c r="D16" s="63"/>
      <c r="E16" s="349"/>
      <c r="F16" s="62"/>
      <c r="G16" s="349"/>
      <c r="H16" s="62"/>
      <c r="I16" s="62"/>
      <c r="J16" s="62"/>
      <c r="K16" s="62">
        <f t="shared" ref="K16:K26" si="2">J16-G16</f>
        <v>0</v>
      </c>
      <c r="L16" s="62" t="str">
        <f t="shared" ref="L16:L26" si="3">IF(G16=0,"",K16/G16*100)</f>
        <v/>
      </c>
      <c r="M16" s="63"/>
      <c r="N16" s="64"/>
      <c r="O16" s="64"/>
      <c r="P16" s="65"/>
    </row>
    <row r="17" ht="16.5" customHeight="1" spans="1:16">
      <c r="A17" s="56"/>
      <c r="B17" s="60"/>
      <c r="C17" s="63"/>
      <c r="D17" s="63"/>
      <c r="E17" s="349"/>
      <c r="F17" s="62"/>
      <c r="G17" s="349"/>
      <c r="H17" s="62"/>
      <c r="I17" s="62"/>
      <c r="J17" s="62"/>
      <c r="K17" s="62">
        <f t="shared" si="2"/>
        <v>0</v>
      </c>
      <c r="L17" s="62" t="str">
        <f t="shared" si="3"/>
        <v/>
      </c>
      <c r="M17" s="63"/>
      <c r="N17" s="64"/>
      <c r="O17" s="64"/>
      <c r="P17" s="65"/>
    </row>
    <row r="18" ht="16.5" customHeight="1" spans="1:16">
      <c r="A18" s="56"/>
      <c r="B18" s="60"/>
      <c r="C18" s="63"/>
      <c r="D18" s="63"/>
      <c r="E18" s="349"/>
      <c r="F18" s="62"/>
      <c r="G18" s="349"/>
      <c r="H18" s="62"/>
      <c r="I18" s="62"/>
      <c r="J18" s="62"/>
      <c r="K18" s="62">
        <f t="shared" si="2"/>
        <v>0</v>
      </c>
      <c r="L18" s="62" t="str">
        <f t="shared" si="3"/>
        <v/>
      </c>
      <c r="M18" s="63"/>
      <c r="N18" s="64"/>
      <c r="O18" s="64"/>
      <c r="P18" s="65"/>
    </row>
    <row r="19" ht="16.5" customHeight="1" spans="1:16">
      <c r="A19" s="56"/>
      <c r="B19" s="60"/>
      <c r="C19" s="63"/>
      <c r="D19" s="63"/>
      <c r="E19" s="349"/>
      <c r="F19" s="62"/>
      <c r="G19" s="349"/>
      <c r="H19" s="62"/>
      <c r="I19" s="62"/>
      <c r="J19" s="62"/>
      <c r="K19" s="62">
        <f t="shared" si="2"/>
        <v>0</v>
      </c>
      <c r="L19" s="62" t="str">
        <f t="shared" si="3"/>
        <v/>
      </c>
      <c r="M19" s="63"/>
      <c r="N19" s="64"/>
      <c r="O19" s="64"/>
      <c r="P19" s="65"/>
    </row>
    <row r="20" ht="16.5" customHeight="1" spans="1:16">
      <c r="A20" s="56"/>
      <c r="B20" s="60"/>
      <c r="C20" s="63"/>
      <c r="D20" s="63"/>
      <c r="E20" s="349"/>
      <c r="F20" s="62"/>
      <c r="G20" s="349"/>
      <c r="H20" s="62"/>
      <c r="I20" s="62"/>
      <c r="J20" s="62"/>
      <c r="K20" s="62">
        <f t="shared" si="2"/>
        <v>0</v>
      </c>
      <c r="L20" s="62" t="str">
        <f t="shared" si="3"/>
        <v/>
      </c>
      <c r="M20" s="63"/>
      <c r="N20" s="64"/>
      <c r="O20" s="64"/>
      <c r="P20" s="65"/>
    </row>
    <row r="21" ht="16.5" customHeight="1" spans="1:16">
      <c r="A21" s="56"/>
      <c r="B21" s="60"/>
      <c r="C21" s="63"/>
      <c r="D21" s="63"/>
      <c r="E21" s="349"/>
      <c r="F21" s="62"/>
      <c r="G21" s="349"/>
      <c r="H21" s="62"/>
      <c r="I21" s="62"/>
      <c r="J21" s="62"/>
      <c r="K21" s="62">
        <f t="shared" si="2"/>
        <v>0</v>
      </c>
      <c r="L21" s="62" t="str">
        <f t="shared" si="3"/>
        <v/>
      </c>
      <c r="M21" s="63"/>
      <c r="N21" s="64"/>
      <c r="O21" s="64"/>
      <c r="P21" s="65"/>
    </row>
    <row r="22" ht="16.5" customHeight="1" spans="1:16">
      <c r="A22" s="56"/>
      <c r="B22" s="60"/>
      <c r="C22" s="63"/>
      <c r="D22" s="63"/>
      <c r="E22" s="349"/>
      <c r="F22" s="62"/>
      <c r="G22" s="349"/>
      <c r="H22" s="62"/>
      <c r="I22" s="62"/>
      <c r="J22" s="62"/>
      <c r="K22" s="62">
        <f t="shared" si="2"/>
        <v>0</v>
      </c>
      <c r="L22" s="62" t="str">
        <f t="shared" si="3"/>
        <v/>
      </c>
      <c r="M22" s="63"/>
      <c r="N22" s="64"/>
      <c r="O22" s="64"/>
      <c r="P22" s="65"/>
    </row>
    <row r="23" ht="16.5" customHeight="1" spans="1:16">
      <c r="A23" s="56"/>
      <c r="B23" s="60"/>
      <c r="C23" s="63"/>
      <c r="D23" s="63"/>
      <c r="E23" s="349"/>
      <c r="F23" s="62"/>
      <c r="G23" s="349"/>
      <c r="H23" s="62"/>
      <c r="I23" s="62"/>
      <c r="J23" s="62"/>
      <c r="K23" s="62">
        <f t="shared" si="2"/>
        <v>0</v>
      </c>
      <c r="L23" s="62" t="str">
        <f t="shared" si="3"/>
        <v/>
      </c>
      <c r="M23" s="63"/>
      <c r="N23" s="64"/>
      <c r="O23" s="64"/>
      <c r="P23" s="65"/>
    </row>
    <row r="24" ht="16.5" customHeight="1" spans="1:16">
      <c r="A24" s="56"/>
      <c r="B24" s="60"/>
      <c r="C24" s="63"/>
      <c r="D24" s="63"/>
      <c r="E24" s="349"/>
      <c r="F24" s="62"/>
      <c r="G24" s="349"/>
      <c r="H24" s="62"/>
      <c r="I24" s="62"/>
      <c r="J24" s="62"/>
      <c r="K24" s="62">
        <f t="shared" si="2"/>
        <v>0</v>
      </c>
      <c r="L24" s="62" t="str">
        <f t="shared" si="3"/>
        <v/>
      </c>
      <c r="M24" s="63"/>
      <c r="N24" s="64"/>
      <c r="O24" s="64"/>
      <c r="P24" s="65"/>
    </row>
    <row r="25" ht="16.5" customHeight="1" spans="1:16">
      <c r="A25" s="56"/>
      <c r="B25" s="60"/>
      <c r="C25" s="63"/>
      <c r="D25" s="63"/>
      <c r="E25" s="349"/>
      <c r="F25" s="62"/>
      <c r="G25" s="349"/>
      <c r="H25" s="62"/>
      <c r="I25" s="62"/>
      <c r="J25" s="62"/>
      <c r="K25" s="62">
        <f t="shared" si="2"/>
        <v>0</v>
      </c>
      <c r="L25" s="62" t="str">
        <f t="shared" si="3"/>
        <v/>
      </c>
      <c r="M25" s="63"/>
      <c r="N25" s="64"/>
      <c r="O25" s="64"/>
      <c r="P25" s="65"/>
    </row>
    <row r="26" ht="16.5" customHeight="1" spans="1:16">
      <c r="A26" s="67" t="s">
        <v>174</v>
      </c>
      <c r="B26" s="57"/>
      <c r="C26" s="63"/>
      <c r="D26" s="63"/>
      <c r="E26" s="349">
        <f>ROUND(SUM(E7:E25),2)</f>
        <v>0</v>
      </c>
      <c r="F26" s="349"/>
      <c r="G26" s="349">
        <f>ROUND(SUM(G7:G25),2)</f>
        <v>0</v>
      </c>
      <c r="H26" s="349">
        <f>ROUND(SUM(H7:H25),2)</f>
        <v>0</v>
      </c>
      <c r="I26" s="349"/>
      <c r="J26" s="349">
        <f>ROUND(SUM(J7:J25),2)</f>
        <v>0</v>
      </c>
      <c r="K26" s="62">
        <f t="shared" si="2"/>
        <v>0</v>
      </c>
      <c r="L26" s="62" t="str">
        <f t="shared" si="3"/>
        <v/>
      </c>
      <c r="M26" s="63"/>
      <c r="N26" s="64"/>
      <c r="O26" s="64"/>
      <c r="P26" s="65"/>
    </row>
    <row r="27" customHeight="1" spans="1:16">
      <c r="A27" s="99" t="s">
        <v>368</v>
      </c>
      <c r="B27" s="56"/>
      <c r="C27" s="63"/>
      <c r="D27" s="63"/>
      <c r="E27" s="349"/>
      <c r="F27" s="349"/>
      <c r="G27" s="349"/>
      <c r="H27" s="349"/>
      <c r="I27" s="349"/>
      <c r="J27" s="349"/>
      <c r="K27" s="62"/>
      <c r="L27" s="62"/>
      <c r="M27" s="63"/>
      <c r="N27" s="64"/>
      <c r="O27" s="64"/>
      <c r="P27" s="65"/>
    </row>
    <row r="28" customHeight="1" spans="1:16">
      <c r="A28" s="67" t="s">
        <v>174</v>
      </c>
      <c r="B28" s="57"/>
      <c r="C28" s="63"/>
      <c r="D28" s="63"/>
      <c r="E28" s="349"/>
      <c r="F28" s="349"/>
      <c r="G28" s="349">
        <f>ROUND(G26-G27,2)</f>
        <v>0</v>
      </c>
      <c r="H28" s="349"/>
      <c r="I28" s="349"/>
      <c r="J28" s="349">
        <f>ROUND(J26-J27,2)</f>
        <v>0</v>
      </c>
      <c r="K28" s="62">
        <f>J28-G28</f>
        <v>0</v>
      </c>
      <c r="L28" s="62" t="str">
        <f>IF(G28=0,"",K28/G28*100)</f>
        <v/>
      </c>
      <c r="M28" s="63"/>
      <c r="N28" s="64"/>
      <c r="O28" s="64"/>
      <c r="P28" s="65"/>
    </row>
    <row r="29" customHeight="1" spans="1:16">
      <c r="A29" s="64"/>
      <c r="B29" s="64"/>
      <c r="C29" s="64"/>
      <c r="D29" s="64"/>
      <c r="E29" s="64"/>
      <c r="F29" s="361"/>
      <c r="G29" s="64"/>
      <c r="H29" s="64"/>
      <c r="I29" s="64"/>
      <c r="J29" s="64"/>
      <c r="K29" s="64"/>
      <c r="L29" s="64"/>
      <c r="M29" s="64"/>
      <c r="N29" s="64"/>
      <c r="O29" s="64"/>
      <c r="P29" s="65"/>
    </row>
    <row r="30" customHeight="1" spans="1:16">
      <c r="A30" s="64"/>
      <c r="B30" s="64"/>
      <c r="C30" s="64"/>
      <c r="D30" s="64"/>
      <c r="E30" s="64"/>
      <c r="F30" s="361"/>
      <c r="G30" s="64"/>
      <c r="H30" s="64"/>
      <c r="I30" s="64"/>
      <c r="J30" s="64"/>
      <c r="K30" s="64"/>
      <c r="L30" s="64"/>
      <c r="M30" s="64"/>
      <c r="N30" s="64"/>
      <c r="O30" s="64"/>
      <c r="P30" s="65"/>
    </row>
    <row r="31" customHeight="1" spans="1:16">
      <c r="A31" s="64"/>
      <c r="B31" s="64"/>
      <c r="C31" s="64"/>
      <c r="D31" s="64"/>
      <c r="E31" s="64"/>
      <c r="F31" s="361"/>
      <c r="G31" s="64"/>
      <c r="H31" s="64"/>
      <c r="I31" s="64"/>
      <c r="J31" s="64"/>
      <c r="K31" s="64"/>
      <c r="L31" s="64"/>
      <c r="M31" s="64"/>
      <c r="N31" s="64"/>
      <c r="O31" s="64"/>
      <c r="P31" s="65"/>
    </row>
    <row r="32" customHeight="1" spans="1:16">
      <c r="A32" s="64"/>
      <c r="B32" s="64"/>
      <c r="C32" s="64"/>
      <c r="D32" s="64"/>
      <c r="E32" s="64"/>
      <c r="F32" s="361"/>
      <c r="G32" s="64"/>
      <c r="H32" s="64"/>
      <c r="I32" s="64"/>
      <c r="J32" s="64"/>
      <c r="K32" s="64"/>
      <c r="L32" s="64"/>
      <c r="M32" s="64"/>
      <c r="N32" s="64"/>
      <c r="O32" s="64"/>
      <c r="P32" s="65"/>
    </row>
    <row r="33" customHeight="1" spans="1:16">
      <c r="A33" s="64"/>
      <c r="B33" s="64"/>
      <c r="C33" s="64"/>
      <c r="D33" s="64"/>
      <c r="E33" s="64"/>
      <c r="F33" s="361"/>
      <c r="G33" s="64"/>
      <c r="H33" s="64"/>
      <c r="I33" s="64"/>
      <c r="J33" s="64"/>
      <c r="K33" s="64"/>
      <c r="L33" s="64"/>
      <c r="M33" s="64"/>
      <c r="N33" s="64"/>
      <c r="O33" s="64"/>
      <c r="P33" s="65"/>
    </row>
    <row r="34" customHeight="1" spans="1:16">
      <c r="A34" s="64"/>
      <c r="B34" s="64"/>
      <c r="C34" s="64"/>
      <c r="D34" s="64"/>
      <c r="E34" s="64"/>
      <c r="F34" s="361"/>
      <c r="G34" s="64"/>
      <c r="H34" s="64"/>
      <c r="I34" s="64"/>
      <c r="J34" s="64"/>
      <c r="K34" s="64"/>
      <c r="L34" s="64"/>
      <c r="M34" s="64"/>
      <c r="N34" s="64"/>
      <c r="O34" s="64"/>
      <c r="P34" s="65"/>
    </row>
    <row r="35" customHeight="1" spans="1:16">
      <c r="A35" s="64"/>
      <c r="B35" s="64"/>
      <c r="C35" s="64"/>
      <c r="D35" s="64"/>
      <c r="E35" s="64"/>
      <c r="F35" s="361"/>
      <c r="G35" s="64"/>
      <c r="H35" s="64"/>
      <c r="I35" s="64"/>
      <c r="J35" s="64"/>
      <c r="K35" s="64"/>
      <c r="L35" s="64"/>
      <c r="M35" s="64"/>
      <c r="N35" s="64"/>
      <c r="O35" s="64"/>
      <c r="P35" s="65"/>
    </row>
    <row r="36" customHeight="1" spans="1:16">
      <c r="A36" s="64"/>
      <c r="B36" s="64"/>
      <c r="C36" s="64"/>
      <c r="D36" s="64"/>
      <c r="E36" s="64"/>
      <c r="F36" s="361"/>
      <c r="G36" s="64"/>
      <c r="H36" s="64"/>
      <c r="I36" s="64"/>
      <c r="J36" s="64"/>
      <c r="K36" s="64"/>
      <c r="L36" s="64"/>
      <c r="M36" s="64"/>
      <c r="N36" s="64"/>
      <c r="O36" s="64"/>
      <c r="P36" s="65"/>
    </row>
    <row r="37" customHeight="1" spans="1:16">
      <c r="A37" s="64"/>
      <c r="B37" s="64"/>
      <c r="C37" s="64"/>
      <c r="D37" s="64"/>
      <c r="E37" s="64"/>
      <c r="F37" s="361"/>
      <c r="G37" s="64"/>
      <c r="H37" s="64"/>
      <c r="I37" s="64"/>
      <c r="J37" s="64"/>
      <c r="K37" s="64"/>
      <c r="L37" s="64"/>
      <c r="M37" s="64"/>
      <c r="N37" s="64"/>
      <c r="O37" s="64"/>
      <c r="P37" s="65"/>
    </row>
    <row r="38" customHeight="1" spans="1:16">
      <c r="A38" s="64"/>
      <c r="B38" s="64"/>
      <c r="C38" s="64"/>
      <c r="D38" s="64"/>
      <c r="E38" s="64"/>
      <c r="F38" s="361"/>
      <c r="G38" s="64"/>
      <c r="H38" s="64"/>
      <c r="I38" s="64"/>
      <c r="J38" s="64"/>
      <c r="K38" s="64"/>
      <c r="L38" s="64"/>
      <c r="M38" s="64"/>
      <c r="N38" s="64"/>
      <c r="O38" s="64"/>
      <c r="P38" s="65"/>
    </row>
    <row r="39" customHeight="1" spans="1:16">
      <c r="A39" s="64"/>
      <c r="B39" s="64"/>
      <c r="C39" s="64"/>
      <c r="D39" s="64"/>
      <c r="E39" s="64"/>
      <c r="F39" s="361"/>
      <c r="G39" s="64"/>
      <c r="H39" s="64"/>
      <c r="I39" s="64"/>
      <c r="J39" s="64"/>
      <c r="K39" s="64"/>
      <c r="L39" s="64"/>
      <c r="M39" s="64"/>
      <c r="N39" s="64"/>
      <c r="O39" s="64"/>
      <c r="P39" s="65"/>
    </row>
    <row r="40" customHeight="1" spans="1:16">
      <c r="A40" s="64"/>
      <c r="B40" s="64"/>
      <c r="C40" s="64"/>
      <c r="D40" s="64"/>
      <c r="E40" s="64"/>
      <c r="F40" s="361"/>
      <c r="G40" s="64"/>
      <c r="H40" s="64"/>
      <c r="I40" s="64"/>
      <c r="J40" s="64"/>
      <c r="K40" s="64"/>
      <c r="L40" s="64"/>
      <c r="M40" s="64"/>
      <c r="N40" s="64"/>
      <c r="O40" s="64"/>
      <c r="P40" s="65"/>
    </row>
    <row r="41" customHeight="1" spans="1:16">
      <c r="A41" s="64"/>
      <c r="B41" s="64"/>
      <c r="C41" s="64"/>
      <c r="D41" s="64"/>
      <c r="E41" s="64"/>
      <c r="F41" s="361"/>
      <c r="G41" s="64"/>
      <c r="H41" s="64"/>
      <c r="I41" s="64"/>
      <c r="J41" s="64"/>
      <c r="K41" s="64"/>
      <c r="L41" s="64"/>
      <c r="M41" s="64"/>
      <c r="N41" s="64"/>
      <c r="O41" s="64"/>
      <c r="P41" s="65"/>
    </row>
    <row r="42" customHeight="1" spans="1:16">
      <c r="A42" s="64"/>
      <c r="B42" s="64"/>
      <c r="C42" s="64"/>
      <c r="D42" s="64"/>
      <c r="E42" s="64"/>
      <c r="F42" s="361"/>
      <c r="G42" s="64"/>
      <c r="H42" s="64"/>
      <c r="I42" s="64"/>
      <c r="J42" s="64"/>
      <c r="K42" s="64"/>
      <c r="L42" s="64"/>
      <c r="M42" s="64"/>
      <c r="N42" s="64"/>
      <c r="O42" s="64"/>
      <c r="P42" s="65"/>
    </row>
    <row r="43" customHeight="1" spans="1:16">
      <c r="A43" s="64"/>
      <c r="B43" s="64"/>
      <c r="C43" s="64"/>
      <c r="D43" s="64"/>
      <c r="E43" s="64"/>
      <c r="F43" s="361"/>
      <c r="G43" s="64"/>
      <c r="H43" s="64"/>
      <c r="I43" s="64"/>
      <c r="J43" s="64"/>
      <c r="K43" s="64"/>
      <c r="L43" s="64"/>
      <c r="M43" s="64"/>
      <c r="N43" s="64"/>
      <c r="O43" s="64"/>
      <c r="P43" s="65"/>
    </row>
    <row r="44" customHeight="1" spans="1:16">
      <c r="A44" s="64"/>
      <c r="B44" s="64"/>
      <c r="C44" s="64"/>
      <c r="D44" s="64"/>
      <c r="E44" s="64"/>
      <c r="F44" s="361"/>
      <c r="G44" s="64"/>
      <c r="H44" s="64"/>
      <c r="I44" s="64"/>
      <c r="J44" s="64"/>
      <c r="K44" s="64"/>
      <c r="L44" s="64"/>
      <c r="M44" s="64"/>
      <c r="N44" s="64"/>
      <c r="O44" s="64"/>
      <c r="P44" s="65"/>
    </row>
    <row r="45" customHeight="1" spans="1:16">
      <c r="A45" s="64"/>
      <c r="B45" s="64"/>
      <c r="C45" s="64"/>
      <c r="D45" s="64"/>
      <c r="E45" s="64"/>
      <c r="F45" s="361"/>
      <c r="G45" s="64"/>
      <c r="H45" s="64"/>
      <c r="I45" s="64"/>
      <c r="J45" s="64"/>
      <c r="K45" s="64"/>
      <c r="L45" s="64"/>
      <c r="M45" s="64"/>
      <c r="N45" s="64"/>
      <c r="O45" s="64"/>
      <c r="P45" s="65"/>
    </row>
    <row r="46" customHeight="1" spans="1:16">
      <c r="A46" s="64"/>
      <c r="B46" s="64"/>
      <c r="C46" s="64"/>
      <c r="D46" s="64"/>
      <c r="E46" s="64"/>
      <c r="F46" s="361"/>
      <c r="G46" s="64"/>
      <c r="H46" s="64"/>
      <c r="I46" s="64"/>
      <c r="J46" s="64"/>
      <c r="K46" s="64"/>
      <c r="L46" s="64"/>
      <c r="M46" s="64"/>
      <c r="N46" s="64"/>
      <c r="O46" s="64"/>
      <c r="P46" s="65"/>
    </row>
    <row r="47" customHeight="1" spans="1:16">
      <c r="A47" s="64"/>
      <c r="B47" s="64"/>
      <c r="C47" s="64"/>
      <c r="D47" s="64"/>
      <c r="E47" s="64"/>
      <c r="F47" s="361"/>
      <c r="G47" s="64"/>
      <c r="H47" s="64"/>
      <c r="I47" s="64"/>
      <c r="J47" s="64"/>
      <c r="K47" s="64"/>
      <c r="L47" s="64"/>
      <c r="M47" s="64"/>
      <c r="N47" s="64"/>
      <c r="O47" s="64"/>
      <c r="P47" s="65"/>
    </row>
    <row r="48" customHeight="1" spans="1:16">
      <c r="A48" s="64"/>
      <c r="B48" s="64"/>
      <c r="C48" s="64"/>
      <c r="D48" s="64"/>
      <c r="E48" s="64"/>
      <c r="F48" s="361"/>
      <c r="G48" s="64"/>
      <c r="H48" s="64"/>
      <c r="I48" s="64"/>
      <c r="J48" s="64"/>
      <c r="K48" s="64"/>
      <c r="L48" s="64"/>
      <c r="M48" s="64"/>
      <c r="N48" s="64"/>
      <c r="O48" s="64"/>
      <c r="P48" s="65"/>
    </row>
    <row r="49" customHeight="1" spans="1:16">
      <c r="A49" s="64"/>
      <c r="B49" s="64"/>
      <c r="C49" s="64"/>
      <c r="D49" s="64"/>
      <c r="E49" s="64"/>
      <c r="F49" s="361"/>
      <c r="G49" s="64"/>
      <c r="H49" s="64"/>
      <c r="I49" s="64"/>
      <c r="J49" s="64"/>
      <c r="K49" s="64"/>
      <c r="L49" s="64"/>
      <c r="M49" s="64"/>
      <c r="N49" s="64"/>
      <c r="O49" s="64"/>
      <c r="P49" s="65"/>
    </row>
    <row r="50" customHeight="1" spans="1:16">
      <c r="A50" s="64"/>
      <c r="B50" s="64"/>
      <c r="C50" s="64"/>
      <c r="D50" s="64"/>
      <c r="E50" s="64"/>
      <c r="F50" s="361"/>
      <c r="G50" s="64"/>
      <c r="H50" s="64"/>
      <c r="I50" s="64"/>
      <c r="J50" s="64"/>
      <c r="K50" s="64"/>
      <c r="L50" s="64"/>
      <c r="M50" s="64"/>
      <c r="N50" s="64"/>
      <c r="O50" s="64"/>
      <c r="P50" s="65"/>
    </row>
    <row r="51" customHeight="1" spans="1:16">
      <c r="A51" s="64"/>
      <c r="B51" s="64"/>
      <c r="C51" s="64"/>
      <c r="D51" s="64"/>
      <c r="E51" s="64"/>
      <c r="F51" s="361"/>
      <c r="G51" s="64"/>
      <c r="H51" s="64"/>
      <c r="I51" s="64"/>
      <c r="J51" s="64"/>
      <c r="K51" s="64"/>
      <c r="L51" s="64"/>
      <c r="M51" s="64"/>
      <c r="N51" s="64"/>
      <c r="O51" s="64"/>
      <c r="P51" s="65"/>
    </row>
    <row r="52" customHeight="1" spans="1:16">
      <c r="A52" s="64"/>
      <c r="B52" s="64"/>
      <c r="C52" s="64"/>
      <c r="D52" s="64"/>
      <c r="E52" s="64"/>
      <c r="F52" s="361"/>
      <c r="G52" s="64"/>
      <c r="H52" s="64"/>
      <c r="I52" s="64"/>
      <c r="J52" s="64"/>
      <c r="K52" s="64"/>
      <c r="L52" s="64"/>
      <c r="M52" s="64"/>
      <c r="N52" s="64"/>
      <c r="O52" s="64"/>
      <c r="P52" s="65"/>
    </row>
    <row r="53" customHeight="1" spans="1:16">
      <c r="A53" s="64"/>
      <c r="B53" s="64"/>
      <c r="C53" s="64"/>
      <c r="D53" s="64"/>
      <c r="E53" s="64"/>
      <c r="F53" s="361"/>
      <c r="G53" s="64"/>
      <c r="H53" s="64"/>
      <c r="I53" s="64"/>
      <c r="J53" s="64"/>
      <c r="K53" s="64"/>
      <c r="L53" s="64"/>
      <c r="M53" s="64"/>
      <c r="N53" s="64"/>
      <c r="O53" s="64"/>
      <c r="P53" s="65"/>
    </row>
    <row r="54" customHeight="1" spans="1:16">
      <c r="A54" s="64"/>
      <c r="B54" s="64"/>
      <c r="C54" s="64"/>
      <c r="D54" s="64"/>
      <c r="E54" s="64"/>
      <c r="F54" s="361"/>
      <c r="G54" s="64"/>
      <c r="H54" s="64"/>
      <c r="I54" s="64"/>
      <c r="J54" s="64"/>
      <c r="K54" s="64"/>
      <c r="L54" s="64"/>
      <c r="M54" s="64"/>
      <c r="N54" s="64"/>
      <c r="O54" s="64"/>
      <c r="P54" s="65"/>
    </row>
    <row r="55" customHeight="1" spans="1:16">
      <c r="A55" s="64"/>
      <c r="B55" s="64"/>
      <c r="C55" s="64"/>
      <c r="D55" s="64"/>
      <c r="E55" s="64"/>
      <c r="F55" s="361"/>
      <c r="G55" s="64"/>
      <c r="H55" s="64"/>
      <c r="I55" s="64"/>
      <c r="J55" s="64"/>
      <c r="K55" s="64"/>
      <c r="L55" s="64"/>
      <c r="M55" s="64"/>
      <c r="N55" s="64"/>
      <c r="O55" s="64"/>
      <c r="P55" s="65"/>
    </row>
    <row r="56" customHeight="1" spans="1:16">
      <c r="A56" s="64"/>
      <c r="B56" s="64"/>
      <c r="C56" s="64"/>
      <c r="D56" s="64"/>
      <c r="E56" s="64"/>
      <c r="F56" s="361"/>
      <c r="G56" s="64"/>
      <c r="H56" s="64"/>
      <c r="I56" s="64"/>
      <c r="J56" s="64"/>
      <c r="K56" s="64"/>
      <c r="L56" s="64"/>
      <c r="M56" s="64"/>
      <c r="N56" s="64"/>
      <c r="O56" s="64"/>
      <c r="P56" s="65"/>
    </row>
    <row r="57" customHeight="1" spans="1:16">
      <c r="A57" s="64"/>
      <c r="B57" s="64"/>
      <c r="C57" s="64"/>
      <c r="D57" s="64"/>
      <c r="E57" s="64"/>
      <c r="F57" s="361"/>
      <c r="G57" s="64"/>
      <c r="H57" s="64"/>
      <c r="I57" s="64"/>
      <c r="J57" s="64"/>
      <c r="K57" s="64"/>
      <c r="L57" s="64"/>
      <c r="M57" s="64"/>
      <c r="N57" s="64"/>
      <c r="O57" s="64"/>
      <c r="P57" s="65"/>
    </row>
    <row r="58" customHeight="1" spans="1:16">
      <c r="A58" s="64"/>
      <c r="B58" s="64"/>
      <c r="C58" s="64"/>
      <c r="D58" s="64"/>
      <c r="E58" s="64"/>
      <c r="F58" s="361"/>
      <c r="G58" s="64"/>
      <c r="H58" s="64"/>
      <c r="I58" s="64"/>
      <c r="J58" s="64"/>
      <c r="K58" s="64"/>
      <c r="L58" s="64"/>
      <c r="M58" s="64"/>
      <c r="N58" s="64"/>
      <c r="O58" s="64"/>
      <c r="P58" s="65"/>
    </row>
    <row r="59" customHeight="1" spans="1:16">
      <c r="A59" s="64"/>
      <c r="B59" s="64"/>
      <c r="C59" s="64"/>
      <c r="D59" s="64"/>
      <c r="E59" s="64"/>
      <c r="F59" s="361"/>
      <c r="G59" s="64"/>
      <c r="H59" s="64"/>
      <c r="I59" s="64"/>
      <c r="J59" s="64"/>
      <c r="K59" s="64"/>
      <c r="L59" s="64"/>
      <c r="M59" s="64"/>
      <c r="N59" s="64"/>
      <c r="O59" s="64"/>
      <c r="P59" s="65"/>
    </row>
    <row r="60" customHeight="1" spans="1:16">
      <c r="A60" s="64"/>
      <c r="B60" s="64"/>
      <c r="C60" s="64"/>
      <c r="D60" s="64"/>
      <c r="E60" s="64"/>
      <c r="F60" s="361"/>
      <c r="G60" s="64"/>
      <c r="H60" s="64"/>
      <c r="I60" s="64"/>
      <c r="J60" s="64"/>
      <c r="K60" s="64"/>
      <c r="L60" s="64"/>
      <c r="M60" s="64"/>
      <c r="N60" s="64"/>
      <c r="O60" s="64"/>
      <c r="P60" s="65"/>
    </row>
    <row r="61" customHeight="1" spans="1:16">
      <c r="A61" s="64"/>
      <c r="B61" s="64"/>
      <c r="C61" s="64"/>
      <c r="D61" s="64"/>
      <c r="E61" s="64"/>
      <c r="F61" s="361"/>
      <c r="G61" s="64"/>
      <c r="H61" s="64"/>
      <c r="I61" s="64"/>
      <c r="J61" s="64"/>
      <c r="K61" s="64"/>
      <c r="L61" s="64"/>
      <c r="M61" s="64"/>
      <c r="N61" s="64"/>
      <c r="O61" s="64"/>
      <c r="P61" s="65"/>
    </row>
    <row r="62" customHeight="1" spans="1:16">
      <c r="A62" s="64"/>
      <c r="B62" s="64"/>
      <c r="C62" s="64"/>
      <c r="D62" s="64"/>
      <c r="E62" s="64"/>
      <c r="F62" s="361"/>
      <c r="G62" s="64"/>
      <c r="H62" s="64"/>
      <c r="I62" s="64"/>
      <c r="J62" s="64"/>
      <c r="K62" s="64"/>
      <c r="L62" s="64"/>
      <c r="M62" s="64"/>
      <c r="N62" s="64"/>
      <c r="O62" s="64"/>
      <c r="P62" s="65"/>
    </row>
    <row r="63" customHeight="1" spans="1:16">
      <c r="A63" s="64"/>
      <c r="B63" s="64"/>
      <c r="C63" s="64"/>
      <c r="D63" s="64"/>
      <c r="E63" s="64"/>
      <c r="F63" s="361"/>
      <c r="G63" s="64"/>
      <c r="H63" s="64"/>
      <c r="I63" s="64"/>
      <c r="J63" s="64"/>
      <c r="K63" s="64"/>
      <c r="L63" s="64"/>
      <c r="M63" s="64"/>
      <c r="N63" s="64"/>
      <c r="O63" s="64"/>
      <c r="P63" s="65"/>
    </row>
    <row r="64" customHeight="1" spans="1:16">
      <c r="A64" s="64"/>
      <c r="B64" s="64"/>
      <c r="C64" s="64"/>
      <c r="D64" s="64"/>
      <c r="E64" s="64"/>
      <c r="F64" s="361"/>
      <c r="G64" s="64"/>
      <c r="H64" s="64"/>
      <c r="I64" s="64"/>
      <c r="J64" s="64"/>
      <c r="K64" s="64"/>
      <c r="L64" s="64"/>
      <c r="M64" s="64"/>
      <c r="N64" s="64"/>
      <c r="O64" s="64"/>
      <c r="P64" s="65"/>
    </row>
    <row r="65" customHeight="1" spans="1:16">
      <c r="A65" s="64"/>
      <c r="B65" s="64"/>
      <c r="C65" s="64"/>
      <c r="D65" s="64"/>
      <c r="E65" s="64"/>
      <c r="F65" s="361"/>
      <c r="G65" s="64"/>
      <c r="H65" s="64"/>
      <c r="I65" s="64"/>
      <c r="J65" s="64"/>
      <c r="K65" s="64"/>
      <c r="L65" s="64"/>
      <c r="M65" s="64"/>
      <c r="N65" s="64"/>
      <c r="O65" s="64"/>
      <c r="P65" s="65"/>
    </row>
    <row r="66" customHeight="1" spans="1:16">
      <c r="A66" s="64"/>
      <c r="B66" s="64"/>
      <c r="C66" s="64"/>
      <c r="D66" s="64"/>
      <c r="E66" s="64"/>
      <c r="F66" s="361"/>
      <c r="G66" s="64"/>
      <c r="H66" s="64"/>
      <c r="I66" s="64"/>
      <c r="J66" s="64"/>
      <c r="K66" s="64"/>
      <c r="L66" s="64"/>
      <c r="M66" s="64"/>
      <c r="N66" s="64"/>
      <c r="O66" s="64"/>
      <c r="P66" s="65"/>
    </row>
    <row r="67" customHeight="1" spans="1:16">
      <c r="A67" s="64"/>
      <c r="B67" s="64"/>
      <c r="C67" s="64"/>
      <c r="D67" s="64"/>
      <c r="E67" s="64"/>
      <c r="F67" s="361"/>
      <c r="G67" s="64"/>
      <c r="H67" s="64"/>
      <c r="I67" s="64"/>
      <c r="J67" s="64"/>
      <c r="K67" s="64"/>
      <c r="L67" s="64"/>
      <c r="M67" s="64"/>
      <c r="N67" s="64"/>
      <c r="O67" s="64"/>
      <c r="P67" s="65"/>
    </row>
    <row r="68" customHeight="1" spans="1:16">
      <c r="A68" s="64"/>
      <c r="B68" s="64"/>
      <c r="C68" s="64"/>
      <c r="D68" s="64"/>
      <c r="E68" s="64"/>
      <c r="F68" s="361"/>
      <c r="G68" s="64"/>
      <c r="H68" s="64"/>
      <c r="I68" s="64"/>
      <c r="J68" s="64"/>
      <c r="K68" s="64"/>
      <c r="L68" s="64"/>
      <c r="M68" s="64"/>
      <c r="N68" s="64"/>
      <c r="O68" s="64"/>
      <c r="P68" s="65"/>
    </row>
    <row r="69" customHeight="1" spans="1:16">
      <c r="A69" s="64"/>
      <c r="B69" s="64"/>
      <c r="C69" s="64"/>
      <c r="D69" s="64"/>
      <c r="E69" s="64"/>
      <c r="F69" s="361"/>
      <c r="G69" s="64"/>
      <c r="H69" s="64"/>
      <c r="I69" s="64"/>
      <c r="J69" s="64"/>
      <c r="K69" s="64"/>
      <c r="L69" s="64"/>
      <c r="M69" s="64"/>
      <c r="N69" s="64"/>
      <c r="O69" s="64"/>
      <c r="P69" s="65"/>
    </row>
    <row r="70" customHeight="1" spans="1:16">
      <c r="A70" s="75"/>
      <c r="B70" s="75"/>
      <c r="C70" s="75"/>
      <c r="D70" s="75"/>
      <c r="E70" s="75"/>
      <c r="F70" s="362"/>
      <c r="G70" s="75"/>
      <c r="H70" s="75"/>
      <c r="I70" s="75"/>
      <c r="J70" s="75"/>
      <c r="K70" s="75"/>
      <c r="L70" s="75"/>
      <c r="M70" s="75"/>
      <c r="N70" s="75"/>
      <c r="O70" s="75"/>
      <c r="P70" s="65"/>
    </row>
    <row r="71" customHeight="1" spans="1:16">
      <c r="A71" s="75"/>
      <c r="B71" s="75"/>
      <c r="C71" s="75"/>
      <c r="D71" s="75"/>
      <c r="E71" s="75"/>
      <c r="F71" s="362"/>
      <c r="G71" s="75"/>
      <c r="H71" s="75"/>
      <c r="I71" s="75"/>
      <c r="J71" s="75"/>
      <c r="K71" s="75"/>
      <c r="L71" s="75"/>
      <c r="M71" s="75"/>
      <c r="N71" s="75"/>
      <c r="O71" s="75"/>
      <c r="P71" s="65"/>
    </row>
    <row r="72" customHeight="1" spans="1:16">
      <c r="A72" s="75"/>
      <c r="B72" s="75"/>
      <c r="C72" s="75"/>
      <c r="D72" s="75"/>
      <c r="E72" s="75"/>
      <c r="F72" s="362"/>
      <c r="G72" s="75"/>
      <c r="H72" s="75"/>
      <c r="I72" s="75"/>
      <c r="J72" s="75"/>
      <c r="K72" s="75"/>
      <c r="L72" s="75"/>
      <c r="M72" s="75"/>
      <c r="N72" s="75"/>
      <c r="O72" s="75"/>
      <c r="P72" s="65"/>
    </row>
    <row r="73" customHeight="1" spans="1:16">
      <c r="A73" s="75"/>
      <c r="B73" s="75"/>
      <c r="C73" s="75"/>
      <c r="D73" s="75"/>
      <c r="E73" s="75"/>
      <c r="F73" s="362"/>
      <c r="G73" s="75"/>
      <c r="H73" s="75"/>
      <c r="I73" s="75"/>
      <c r="J73" s="75"/>
      <c r="K73" s="75"/>
      <c r="L73" s="75"/>
      <c r="M73" s="75"/>
      <c r="N73" s="75"/>
      <c r="O73" s="75"/>
      <c r="P73" s="65"/>
    </row>
    <row r="74" customHeight="1" spans="1:16">
      <c r="A74" s="75"/>
      <c r="B74" s="75"/>
      <c r="C74" s="75"/>
      <c r="D74" s="75"/>
      <c r="E74" s="75"/>
      <c r="F74" s="362"/>
      <c r="G74" s="75"/>
      <c r="H74" s="75"/>
      <c r="I74" s="75"/>
      <c r="J74" s="75"/>
      <c r="K74" s="75"/>
      <c r="L74" s="75"/>
      <c r="M74" s="75"/>
      <c r="N74" s="75"/>
      <c r="O74" s="75"/>
      <c r="P74" s="65"/>
    </row>
    <row r="75" customHeight="1" spans="1:16">
      <c r="A75" s="76"/>
      <c r="B75" s="76"/>
      <c r="C75" s="76"/>
      <c r="D75" s="76"/>
      <c r="E75" s="76"/>
      <c r="F75" s="363"/>
      <c r="G75" s="76"/>
      <c r="H75" s="76"/>
      <c r="I75" s="76"/>
      <c r="J75" s="76"/>
      <c r="K75" s="76"/>
      <c r="L75" s="76"/>
      <c r="M75" s="76"/>
      <c r="N75" s="76"/>
      <c r="O75" s="76"/>
    </row>
    <row r="76" customHeight="1" spans="1:16">
      <c r="A76" s="76"/>
      <c r="B76" s="76"/>
      <c r="C76" s="76"/>
      <c r="D76" s="76"/>
      <c r="E76" s="76"/>
      <c r="F76" s="363"/>
      <c r="G76" s="76"/>
      <c r="H76" s="76"/>
      <c r="I76" s="76"/>
      <c r="J76" s="76"/>
      <c r="K76" s="76"/>
      <c r="L76" s="76"/>
      <c r="M76" s="76"/>
      <c r="N76" s="76"/>
      <c r="O76" s="76"/>
    </row>
    <row r="77" customHeight="1" spans="1:16">
      <c r="A77" s="76"/>
      <c r="B77" s="76"/>
      <c r="C77" s="76"/>
      <c r="D77" s="76"/>
      <c r="E77" s="76"/>
      <c r="F77" s="363"/>
      <c r="G77" s="76"/>
      <c r="H77" s="76"/>
      <c r="I77" s="76"/>
      <c r="J77" s="76"/>
      <c r="K77" s="76"/>
      <c r="L77" s="76"/>
      <c r="M77" s="76"/>
      <c r="N77" s="76"/>
      <c r="O77" s="76"/>
    </row>
    <row r="78" customHeight="1" spans="1:16">
      <c r="A78" s="76"/>
      <c r="B78" s="76"/>
      <c r="C78" s="76"/>
      <c r="D78" s="76"/>
      <c r="E78" s="76"/>
      <c r="F78" s="363"/>
      <c r="G78" s="76"/>
      <c r="H78" s="76"/>
      <c r="I78" s="76"/>
      <c r="J78" s="76"/>
      <c r="K78" s="76"/>
      <c r="L78" s="76"/>
      <c r="M78" s="76"/>
      <c r="N78" s="76"/>
      <c r="O78" s="76"/>
    </row>
    <row r="79" customHeight="1" spans="1:16">
      <c r="A79" s="76"/>
      <c r="B79" s="76"/>
      <c r="C79" s="76"/>
      <c r="D79" s="76"/>
      <c r="E79" s="76"/>
      <c r="F79" s="363"/>
      <c r="G79" s="76"/>
      <c r="H79" s="76"/>
      <c r="I79" s="76"/>
      <c r="J79" s="76"/>
      <c r="K79" s="76"/>
      <c r="L79" s="76"/>
      <c r="M79" s="76"/>
      <c r="N79" s="76"/>
      <c r="O79" s="76"/>
    </row>
    <row r="80" customHeight="1" spans="1:16">
      <c r="A80" s="76"/>
      <c r="B80" s="76"/>
      <c r="C80" s="76"/>
      <c r="D80" s="76"/>
      <c r="E80" s="76"/>
      <c r="F80" s="363"/>
      <c r="G80" s="76"/>
      <c r="H80" s="76"/>
      <c r="I80" s="76"/>
      <c r="J80" s="76"/>
      <c r="K80" s="76"/>
      <c r="L80" s="76"/>
      <c r="M80" s="76"/>
      <c r="N80" s="76"/>
      <c r="O80" s="76"/>
    </row>
    <row r="81" customHeight="1" spans="1:15">
      <c r="A81" s="76"/>
      <c r="B81" s="76"/>
      <c r="C81" s="76"/>
      <c r="D81" s="76"/>
      <c r="E81" s="76"/>
      <c r="F81" s="363"/>
      <c r="G81" s="76"/>
      <c r="H81" s="76"/>
      <c r="I81" s="76"/>
      <c r="J81" s="76"/>
      <c r="K81" s="76"/>
      <c r="L81" s="76"/>
      <c r="M81" s="76"/>
      <c r="N81" s="76"/>
      <c r="O81" s="76"/>
    </row>
    <row r="82" customHeight="1" spans="1:15">
      <c r="A82" s="76"/>
      <c r="B82" s="76"/>
      <c r="C82" s="76"/>
      <c r="D82" s="76"/>
      <c r="E82" s="76"/>
      <c r="F82" s="363"/>
      <c r="G82" s="76"/>
      <c r="H82" s="76"/>
      <c r="I82" s="76"/>
      <c r="J82" s="76"/>
      <c r="K82" s="76"/>
      <c r="L82" s="76"/>
      <c r="M82" s="76"/>
      <c r="N82" s="76"/>
      <c r="O82" s="76"/>
    </row>
    <row r="83" customHeight="1" spans="1:15">
      <c r="A83" s="76"/>
      <c r="B83" s="76"/>
      <c r="C83" s="76"/>
      <c r="D83" s="76"/>
      <c r="E83" s="76"/>
      <c r="F83" s="363"/>
      <c r="G83" s="76"/>
      <c r="H83" s="76"/>
      <c r="I83" s="76"/>
      <c r="J83" s="76"/>
      <c r="K83" s="76"/>
      <c r="L83" s="76"/>
      <c r="M83" s="76"/>
      <c r="N83" s="76"/>
      <c r="O83" s="76"/>
    </row>
    <row r="84" customHeight="1" spans="1:15">
      <c r="A84" s="76"/>
      <c r="B84" s="76"/>
      <c r="C84" s="76"/>
      <c r="D84" s="76"/>
      <c r="E84" s="76"/>
      <c r="F84" s="363"/>
      <c r="G84" s="76"/>
      <c r="H84" s="76"/>
      <c r="I84" s="76"/>
      <c r="J84" s="76"/>
      <c r="K84" s="76"/>
      <c r="L84" s="76"/>
      <c r="M84" s="76"/>
      <c r="N84" s="76"/>
      <c r="O84" s="76"/>
    </row>
  </sheetData>
  <mergeCells count="14">
    <mergeCell ref="A1:M1"/>
    <mergeCell ref="A2:M2"/>
    <mergeCell ref="E5:G5"/>
    <mergeCell ref="H5:J5"/>
    <mergeCell ref="A26:B26"/>
    <mergeCell ref="A27:B27"/>
    <mergeCell ref="A28:B28"/>
    <mergeCell ref="A5:A6"/>
    <mergeCell ref="B5:B6"/>
    <mergeCell ref="C5:C6"/>
    <mergeCell ref="D5:D6"/>
    <mergeCell ref="K5:K6"/>
    <mergeCell ref="L5:L6"/>
    <mergeCell ref="M5:M6"/>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P85"/>
  <sheetViews>
    <sheetView view="pageBreakPreview" zoomScaleNormal="100" workbookViewId="0">
      <selection activeCell="A22" sqref="$A22:$XFD22"/>
    </sheetView>
  </sheetViews>
  <sheetFormatPr defaultColWidth="9" defaultRowHeight="15.75" customHeight="1"/>
  <cols>
    <col min="1" max="1" width="5.66666666666667" style="48" customWidth="1"/>
    <col min="2" max="2" width="18.1666666666667" style="48" customWidth="1"/>
    <col min="3" max="3" width="14.3333333333333" style="48" customWidth="1"/>
    <col min="4" max="4" width="5" style="48" customWidth="1"/>
    <col min="5" max="5" width="10.1666666666667" style="345" customWidth="1"/>
    <col min="6" max="6" width="6.83333333333333" style="345" customWidth="1"/>
    <col min="7" max="7" width="13" style="345" customWidth="1"/>
    <col min="8" max="8" width="7.83333333333333" style="48" customWidth="1"/>
    <col min="9" max="9" width="8.5" style="345" customWidth="1"/>
    <col min="10" max="10" width="12.1666666666667" style="345" customWidth="1"/>
    <col min="11" max="11" width="10" style="345" customWidth="1"/>
    <col min="12" max="12" width="7" style="345" customWidth="1"/>
    <col min="13" max="13" width="8" style="48" customWidth="1"/>
    <col min="14" max="16384" width="9" style="48"/>
  </cols>
  <sheetData>
    <row r="1" s="46" customFormat="1" ht="30" customHeight="1" spans="1:16">
      <c r="A1" s="49" t="s">
        <v>388</v>
      </c>
      <c r="B1" s="79"/>
      <c r="C1" s="79"/>
      <c r="D1" s="79"/>
      <c r="E1" s="79"/>
      <c r="F1" s="79"/>
      <c r="G1" s="79"/>
      <c r="H1" s="79"/>
      <c r="I1" s="79"/>
      <c r="J1" s="79"/>
      <c r="K1" s="79"/>
      <c r="L1" s="79"/>
      <c r="M1" s="79"/>
    </row>
    <row r="2" ht="16.5" customHeight="1" spans="1:16">
      <c r="A2" s="50" t="str">
        <f>公用信息!E7</f>
        <v>评估基准日：2025年10月31日</v>
      </c>
      <c r="B2" s="50"/>
      <c r="C2" s="50"/>
      <c r="D2" s="50"/>
      <c r="E2" s="50"/>
      <c r="F2" s="50"/>
      <c r="G2" s="51"/>
      <c r="H2" s="51"/>
      <c r="I2" s="51"/>
      <c r="J2" s="51"/>
      <c r="K2" s="51"/>
      <c r="L2" s="51"/>
      <c r="M2" s="51"/>
      <c r="N2" s="52"/>
      <c r="O2" s="52"/>
    </row>
    <row r="3" ht="16.5" customHeight="1" spans="1:16">
      <c r="A3" s="50"/>
      <c r="B3" s="50"/>
      <c r="C3" s="50"/>
      <c r="D3" s="50"/>
      <c r="E3" s="50"/>
      <c r="F3" s="50"/>
      <c r="G3" s="51"/>
      <c r="H3" s="51"/>
      <c r="I3" s="51"/>
      <c r="J3" s="51"/>
      <c r="K3" s="51"/>
      <c r="L3" s="53" t="s">
        <v>389</v>
      </c>
      <c r="M3" s="53"/>
      <c r="N3" s="52"/>
      <c r="O3" s="52"/>
    </row>
    <row r="4" ht="16.5" customHeight="1" spans="1:16">
      <c r="A4" s="90" t="str">
        <f>公用信息!E6</f>
        <v>被评估单位：杭州建德杭氧气体有限公司</v>
      </c>
      <c r="B4" s="52"/>
      <c r="C4" s="52"/>
      <c r="D4" s="52"/>
      <c r="E4" s="346"/>
      <c r="F4" s="346"/>
      <c r="G4" s="346"/>
      <c r="H4" s="52"/>
      <c r="I4" s="346"/>
      <c r="J4" s="346"/>
      <c r="K4" s="346"/>
      <c r="L4" s="346"/>
      <c r="M4" s="55" t="e">
        <f>#REF!</f>
        <v>#REF!</v>
      </c>
      <c r="N4" s="52"/>
      <c r="O4" s="52"/>
    </row>
    <row r="5" s="47" customFormat="1" ht="16.5" customHeight="1" spans="1:16">
      <c r="A5" s="56" t="s">
        <v>175</v>
      </c>
      <c r="B5" s="56" t="s">
        <v>373</v>
      </c>
      <c r="C5" s="56" t="s">
        <v>390</v>
      </c>
      <c r="D5" s="56" t="s">
        <v>374</v>
      </c>
      <c r="E5" s="56" t="s">
        <v>111</v>
      </c>
      <c r="F5" s="56"/>
      <c r="G5" s="56"/>
      <c r="H5" s="347" t="s">
        <v>112</v>
      </c>
      <c r="I5" s="347"/>
      <c r="J5" s="347"/>
      <c r="K5" s="166" t="s">
        <v>113</v>
      </c>
      <c r="L5" s="347" t="s">
        <v>114</v>
      </c>
      <c r="M5" s="56" t="s">
        <v>247</v>
      </c>
      <c r="N5" s="58"/>
      <c r="O5" s="58"/>
      <c r="P5" s="59"/>
    </row>
    <row r="6" s="47" customFormat="1" ht="16.5" customHeight="1" spans="1:16">
      <c r="A6" s="56"/>
      <c r="B6" s="56"/>
      <c r="C6" s="56"/>
      <c r="D6" s="56"/>
      <c r="E6" s="56" t="s">
        <v>375</v>
      </c>
      <c r="F6" s="56" t="s">
        <v>376</v>
      </c>
      <c r="G6" s="56" t="s">
        <v>377</v>
      </c>
      <c r="H6" s="162" t="s">
        <v>378</v>
      </c>
      <c r="I6" s="347" t="s">
        <v>379</v>
      </c>
      <c r="J6" s="347" t="s">
        <v>377</v>
      </c>
      <c r="K6" s="169"/>
      <c r="L6" s="347"/>
      <c r="M6" s="56"/>
      <c r="N6" s="58"/>
      <c r="O6" s="58"/>
      <c r="P6" s="59"/>
    </row>
    <row r="7" ht="16.5" customHeight="1" spans="1:16">
      <c r="A7" s="114"/>
      <c r="B7" s="179"/>
      <c r="C7" s="56"/>
      <c r="D7" s="348"/>
      <c r="E7" s="349"/>
      <c r="F7" s="62"/>
      <c r="G7" s="349"/>
      <c r="H7" s="349"/>
      <c r="I7" s="62"/>
      <c r="J7" s="62"/>
      <c r="K7" s="62">
        <f t="shared" ref="K7:K15" si="0">J7-G7</f>
        <v>0</v>
      </c>
      <c r="L7" s="62" t="str">
        <f t="shared" ref="L7:L15" si="1">IF(G7=0,"",K7/G7*100)</f>
        <v/>
      </c>
      <c r="M7" s="63"/>
      <c r="N7" s="64"/>
      <c r="O7" s="64"/>
      <c r="P7" s="65"/>
    </row>
    <row r="8" ht="16.5" customHeight="1" spans="1:16">
      <c r="A8" s="56"/>
      <c r="B8" s="60"/>
      <c r="C8" s="56"/>
      <c r="D8" s="63"/>
      <c r="E8" s="349"/>
      <c r="F8" s="62"/>
      <c r="G8" s="349"/>
      <c r="H8" s="349"/>
      <c r="I8" s="62"/>
      <c r="J8" s="62"/>
      <c r="K8" s="62">
        <f t="shared" si="0"/>
        <v>0</v>
      </c>
      <c r="L8" s="62" t="str">
        <f t="shared" si="1"/>
        <v/>
      </c>
      <c r="M8" s="63"/>
      <c r="N8" s="64"/>
      <c r="O8" s="64"/>
      <c r="P8" s="65"/>
    </row>
    <row r="9" ht="16.5" customHeight="1" spans="1:16">
      <c r="A9" s="56"/>
      <c r="B9" s="60"/>
      <c r="C9" s="56"/>
      <c r="D9" s="63"/>
      <c r="E9" s="349"/>
      <c r="F9" s="62"/>
      <c r="G9" s="349"/>
      <c r="H9" s="349"/>
      <c r="I9" s="62"/>
      <c r="J9" s="62"/>
      <c r="K9" s="62">
        <f t="shared" si="0"/>
        <v>0</v>
      </c>
      <c r="L9" s="62" t="str">
        <f t="shared" si="1"/>
        <v/>
      </c>
      <c r="M9" s="63"/>
      <c r="N9" s="64"/>
      <c r="O9" s="64"/>
      <c r="P9" s="65"/>
    </row>
    <row r="10" ht="16.5" customHeight="1" spans="1:16">
      <c r="A10" s="56"/>
      <c r="B10" s="60"/>
      <c r="C10" s="56"/>
      <c r="D10" s="63"/>
      <c r="E10" s="349"/>
      <c r="F10" s="62"/>
      <c r="G10" s="349"/>
      <c r="H10" s="349"/>
      <c r="I10" s="62"/>
      <c r="J10" s="62"/>
      <c r="K10" s="62">
        <f t="shared" si="0"/>
        <v>0</v>
      </c>
      <c r="L10" s="62" t="str">
        <f t="shared" si="1"/>
        <v/>
      </c>
      <c r="M10" s="63"/>
      <c r="N10" s="64"/>
      <c r="O10" s="64"/>
      <c r="P10" s="65"/>
    </row>
    <row r="11" ht="16.5" customHeight="1" spans="1:16">
      <c r="A11" s="56"/>
      <c r="B11" s="60"/>
      <c r="C11" s="56"/>
      <c r="D11" s="63"/>
      <c r="E11" s="349"/>
      <c r="F11" s="62"/>
      <c r="G11" s="349"/>
      <c r="H11" s="349"/>
      <c r="I11" s="62"/>
      <c r="J11" s="62"/>
      <c r="K11" s="62">
        <f t="shared" si="0"/>
        <v>0</v>
      </c>
      <c r="L11" s="62" t="str">
        <f t="shared" si="1"/>
        <v/>
      </c>
      <c r="M11" s="63"/>
      <c r="N11" s="64"/>
      <c r="O11" s="64"/>
      <c r="P11" s="65"/>
    </row>
    <row r="12" ht="16.5" customHeight="1" spans="1:16">
      <c r="A12" s="56"/>
      <c r="B12" s="60"/>
      <c r="C12" s="56"/>
      <c r="D12" s="63"/>
      <c r="E12" s="349"/>
      <c r="F12" s="62"/>
      <c r="G12" s="349"/>
      <c r="H12" s="349"/>
      <c r="I12" s="62"/>
      <c r="J12" s="62"/>
      <c r="K12" s="62">
        <f t="shared" si="0"/>
        <v>0</v>
      </c>
      <c r="L12" s="62" t="str">
        <f t="shared" si="1"/>
        <v/>
      </c>
      <c r="M12" s="63"/>
      <c r="N12" s="64"/>
      <c r="O12" s="64"/>
      <c r="P12" s="65"/>
    </row>
    <row r="13" ht="16.5" customHeight="1" spans="1:16">
      <c r="A13" s="56"/>
      <c r="B13" s="60"/>
      <c r="C13" s="56"/>
      <c r="D13" s="63"/>
      <c r="E13" s="349"/>
      <c r="F13" s="62"/>
      <c r="G13" s="349"/>
      <c r="H13" s="349"/>
      <c r="I13" s="62"/>
      <c r="J13" s="62"/>
      <c r="K13" s="62">
        <f t="shared" si="0"/>
        <v>0</v>
      </c>
      <c r="L13" s="62" t="str">
        <f t="shared" si="1"/>
        <v/>
      </c>
      <c r="M13" s="63"/>
      <c r="N13" s="64"/>
      <c r="O13" s="64"/>
      <c r="P13" s="65"/>
    </row>
    <row r="14" ht="16.5" customHeight="1" spans="1:16">
      <c r="A14" s="56"/>
      <c r="B14" s="60"/>
      <c r="C14" s="56"/>
      <c r="D14" s="63"/>
      <c r="E14" s="349"/>
      <c r="F14" s="62"/>
      <c r="G14" s="349"/>
      <c r="H14" s="349"/>
      <c r="I14" s="62"/>
      <c r="J14" s="62"/>
      <c r="K14" s="62">
        <f t="shared" si="0"/>
        <v>0</v>
      </c>
      <c r="L14" s="62" t="str">
        <f t="shared" si="1"/>
        <v/>
      </c>
      <c r="M14" s="63"/>
      <c r="N14" s="64"/>
      <c r="O14" s="64"/>
      <c r="P14" s="65"/>
    </row>
    <row r="15" ht="16.5" customHeight="1" spans="1:16">
      <c r="A15" s="56"/>
      <c r="B15" s="60"/>
      <c r="C15" s="56"/>
      <c r="D15" s="63"/>
      <c r="E15" s="349"/>
      <c r="F15" s="62"/>
      <c r="G15" s="349"/>
      <c r="H15" s="349"/>
      <c r="I15" s="62"/>
      <c r="J15" s="62"/>
      <c r="K15" s="62">
        <f t="shared" si="0"/>
        <v>0</v>
      </c>
      <c r="L15" s="62" t="str">
        <f t="shared" si="1"/>
        <v/>
      </c>
      <c r="M15" s="63"/>
      <c r="N15" s="64"/>
      <c r="O15" s="64"/>
      <c r="P15" s="65"/>
    </row>
    <row r="16" ht="16.5" customHeight="1" spans="1:16">
      <c r="A16" s="56"/>
      <c r="B16" s="60"/>
      <c r="C16" s="56"/>
      <c r="D16" s="63"/>
      <c r="E16" s="349"/>
      <c r="F16" s="62"/>
      <c r="G16" s="349"/>
      <c r="H16" s="349"/>
      <c r="I16" s="62"/>
      <c r="J16" s="62"/>
      <c r="K16" s="62">
        <f t="shared" ref="K16:K27" si="2">J16-G16</f>
        <v>0</v>
      </c>
      <c r="L16" s="62" t="str">
        <f t="shared" ref="L16:L27" si="3">IF(G16=0,"",K16/G16*100)</f>
        <v/>
      </c>
      <c r="M16" s="63"/>
      <c r="N16" s="64"/>
      <c r="O16" s="64"/>
      <c r="P16" s="65"/>
    </row>
    <row r="17" ht="16.5" customHeight="1" spans="1:16">
      <c r="A17" s="56"/>
      <c r="B17" s="60"/>
      <c r="C17" s="56"/>
      <c r="D17" s="63"/>
      <c r="E17" s="349"/>
      <c r="F17" s="62"/>
      <c r="G17" s="349"/>
      <c r="H17" s="349"/>
      <c r="I17" s="62"/>
      <c r="J17" s="62"/>
      <c r="K17" s="62">
        <f t="shared" si="2"/>
        <v>0</v>
      </c>
      <c r="L17" s="62" t="str">
        <f t="shared" si="3"/>
        <v/>
      </c>
      <c r="M17" s="63"/>
      <c r="N17" s="64"/>
      <c r="O17" s="64"/>
      <c r="P17" s="65"/>
    </row>
    <row r="18" ht="16.5" customHeight="1" spans="1:16">
      <c r="A18" s="56"/>
      <c r="B18" s="60"/>
      <c r="C18" s="56"/>
      <c r="D18" s="63"/>
      <c r="E18" s="349"/>
      <c r="F18" s="62"/>
      <c r="G18" s="349"/>
      <c r="H18" s="349"/>
      <c r="I18" s="62"/>
      <c r="J18" s="62"/>
      <c r="K18" s="62">
        <f t="shared" si="2"/>
        <v>0</v>
      </c>
      <c r="L18" s="62" t="str">
        <f t="shared" si="3"/>
        <v/>
      </c>
      <c r="M18" s="63"/>
      <c r="N18" s="64"/>
      <c r="O18" s="64"/>
      <c r="P18" s="65"/>
    </row>
    <row r="19" ht="16.5" customHeight="1" spans="1:16">
      <c r="A19" s="56"/>
      <c r="B19" s="60"/>
      <c r="C19" s="56"/>
      <c r="D19" s="63"/>
      <c r="E19" s="349"/>
      <c r="F19" s="62"/>
      <c r="G19" s="349"/>
      <c r="H19" s="349"/>
      <c r="I19" s="62"/>
      <c r="J19" s="62"/>
      <c r="K19" s="62">
        <f t="shared" si="2"/>
        <v>0</v>
      </c>
      <c r="L19" s="62" t="str">
        <f t="shared" si="3"/>
        <v/>
      </c>
      <c r="M19" s="63"/>
      <c r="N19" s="64"/>
      <c r="O19" s="64"/>
      <c r="P19" s="65"/>
    </row>
    <row r="20" ht="16.5" customHeight="1" spans="1:16">
      <c r="A20" s="56"/>
      <c r="B20" s="60"/>
      <c r="C20" s="56"/>
      <c r="D20" s="63"/>
      <c r="E20" s="349"/>
      <c r="F20" s="62"/>
      <c r="G20" s="349"/>
      <c r="H20" s="349"/>
      <c r="I20" s="62"/>
      <c r="J20" s="62"/>
      <c r="K20" s="62">
        <f t="shared" si="2"/>
        <v>0</v>
      </c>
      <c r="L20" s="62" t="str">
        <f t="shared" si="3"/>
        <v/>
      </c>
      <c r="M20" s="63"/>
      <c r="N20" s="64"/>
      <c r="O20" s="64"/>
      <c r="P20" s="65"/>
    </row>
    <row r="21" ht="16.5" customHeight="1" spans="1:16">
      <c r="A21" s="56"/>
      <c r="B21" s="60"/>
      <c r="C21" s="56"/>
      <c r="D21" s="63"/>
      <c r="E21" s="349"/>
      <c r="F21" s="62"/>
      <c r="G21" s="349"/>
      <c r="H21" s="349"/>
      <c r="I21" s="62"/>
      <c r="J21" s="62"/>
      <c r="K21" s="62">
        <f t="shared" si="2"/>
        <v>0</v>
      </c>
      <c r="L21" s="62" t="str">
        <f t="shared" si="3"/>
        <v/>
      </c>
      <c r="M21" s="63"/>
      <c r="N21" s="64"/>
      <c r="O21" s="64"/>
      <c r="P21" s="65"/>
    </row>
    <row r="22" ht="16.5" customHeight="1" spans="1:16">
      <c r="A22" s="56"/>
      <c r="B22" s="60"/>
      <c r="C22" s="56"/>
      <c r="D22" s="63"/>
      <c r="E22" s="349"/>
      <c r="F22" s="62"/>
      <c r="G22" s="349"/>
      <c r="H22" s="349"/>
      <c r="I22" s="62"/>
      <c r="J22" s="62"/>
      <c r="K22" s="62">
        <f t="shared" si="2"/>
        <v>0</v>
      </c>
      <c r="L22" s="62" t="str">
        <f t="shared" si="3"/>
        <v/>
      </c>
      <c r="M22" s="63"/>
      <c r="N22" s="64"/>
      <c r="O22" s="64"/>
      <c r="P22" s="65"/>
    </row>
    <row r="23" ht="16.5" customHeight="1" spans="1:16">
      <c r="A23" s="56"/>
      <c r="B23" s="60"/>
      <c r="C23" s="56"/>
      <c r="D23" s="63"/>
      <c r="E23" s="349"/>
      <c r="F23" s="62"/>
      <c r="G23" s="349"/>
      <c r="H23" s="349"/>
      <c r="I23" s="62"/>
      <c r="J23" s="62"/>
      <c r="K23" s="62">
        <f t="shared" si="2"/>
        <v>0</v>
      </c>
      <c r="L23" s="62" t="str">
        <f t="shared" si="3"/>
        <v/>
      </c>
      <c r="M23" s="63"/>
      <c r="N23" s="64"/>
      <c r="O23" s="64"/>
      <c r="P23" s="65"/>
    </row>
    <row r="24" ht="16.5" customHeight="1" spans="1:16">
      <c r="A24" s="56"/>
      <c r="B24" s="60"/>
      <c r="C24" s="56"/>
      <c r="D24" s="63"/>
      <c r="E24" s="349"/>
      <c r="F24" s="62"/>
      <c r="G24" s="349"/>
      <c r="H24" s="349"/>
      <c r="I24" s="62"/>
      <c r="J24" s="62"/>
      <c r="K24" s="62">
        <f t="shared" si="2"/>
        <v>0</v>
      </c>
      <c r="L24" s="62" t="str">
        <f t="shared" si="3"/>
        <v/>
      </c>
      <c r="M24" s="63"/>
      <c r="N24" s="64"/>
      <c r="O24" s="64"/>
      <c r="P24" s="65"/>
    </row>
    <row r="25" ht="16.5" customHeight="1" spans="1:16">
      <c r="A25" s="56"/>
      <c r="B25" s="60"/>
      <c r="C25" s="56"/>
      <c r="D25" s="63"/>
      <c r="E25" s="349"/>
      <c r="F25" s="62"/>
      <c r="G25" s="349"/>
      <c r="H25" s="349"/>
      <c r="I25" s="62"/>
      <c r="J25" s="62"/>
      <c r="K25" s="62">
        <f t="shared" si="2"/>
        <v>0</v>
      </c>
      <c r="L25" s="62" t="str">
        <f t="shared" si="3"/>
        <v/>
      </c>
      <c r="M25" s="63"/>
      <c r="N25" s="64"/>
      <c r="O25" s="64"/>
      <c r="P25" s="65"/>
    </row>
    <row r="26" ht="16.5" customHeight="1" spans="1:16">
      <c r="A26" s="56"/>
      <c r="B26" s="60"/>
      <c r="C26" s="56"/>
      <c r="D26" s="63"/>
      <c r="E26" s="349"/>
      <c r="F26" s="62"/>
      <c r="G26" s="349"/>
      <c r="H26" s="349"/>
      <c r="I26" s="62"/>
      <c r="J26" s="62"/>
      <c r="K26" s="62">
        <f t="shared" si="2"/>
        <v>0</v>
      </c>
      <c r="L26" s="62" t="str">
        <f t="shared" si="3"/>
        <v/>
      </c>
      <c r="M26" s="63"/>
      <c r="N26" s="64"/>
      <c r="O26" s="64"/>
      <c r="P26" s="65"/>
    </row>
    <row r="27" ht="16.5" customHeight="1" spans="1:16">
      <c r="A27" s="67" t="s">
        <v>309</v>
      </c>
      <c r="B27" s="57"/>
      <c r="C27" s="56"/>
      <c r="D27" s="63"/>
      <c r="E27" s="62">
        <f>ROUND(SUM(E7:E26),2)</f>
        <v>0</v>
      </c>
      <c r="F27" s="62"/>
      <c r="G27" s="62">
        <f>ROUND(SUM(G7:G26),2)</f>
        <v>0</v>
      </c>
      <c r="H27" s="62">
        <f>ROUND(SUM(H7:H26),2)</f>
        <v>0</v>
      </c>
      <c r="I27" s="62"/>
      <c r="J27" s="62">
        <f>ROUND(SUM(J7:J26),2)</f>
        <v>0</v>
      </c>
      <c r="K27" s="62">
        <f t="shared" si="2"/>
        <v>0</v>
      </c>
      <c r="L27" s="62" t="str">
        <f t="shared" si="3"/>
        <v/>
      </c>
      <c r="M27" s="63"/>
      <c r="N27" s="64"/>
      <c r="O27" s="64"/>
      <c r="P27" s="65"/>
    </row>
    <row r="28" customHeight="1" spans="1:16">
      <c r="A28" s="99" t="s">
        <v>368</v>
      </c>
      <c r="B28" s="56"/>
      <c r="C28" s="56"/>
      <c r="D28" s="63"/>
      <c r="E28" s="62"/>
      <c r="F28" s="62"/>
      <c r="G28" s="62"/>
      <c r="H28" s="62"/>
      <c r="I28" s="62"/>
      <c r="J28" s="62"/>
      <c r="K28" s="62"/>
      <c r="L28" s="62"/>
      <c r="M28" s="63"/>
      <c r="N28" s="64"/>
      <c r="O28" s="64"/>
      <c r="P28" s="65"/>
    </row>
    <row r="29" customHeight="1" spans="1:16">
      <c r="A29" s="67" t="s">
        <v>309</v>
      </c>
      <c r="B29" s="57"/>
      <c r="C29" s="56"/>
      <c r="D29" s="63"/>
      <c r="E29" s="62"/>
      <c r="F29" s="62"/>
      <c r="G29" s="62">
        <f>ROUND(G27-G28,2)</f>
        <v>0</v>
      </c>
      <c r="H29" s="62"/>
      <c r="I29" s="62"/>
      <c r="J29" s="62">
        <f>ROUND(J27-J28,2)</f>
        <v>0</v>
      </c>
      <c r="K29" s="62">
        <f>J29-G29</f>
        <v>0</v>
      </c>
      <c r="L29" s="62" t="str">
        <f>IF(G29=0,"",K29/G29*100)</f>
        <v/>
      </c>
      <c r="M29" s="63"/>
      <c r="N29" s="64"/>
      <c r="O29" s="64"/>
      <c r="P29" s="65"/>
    </row>
    <row r="30" customHeight="1" spans="1:16">
      <c r="A30" s="64"/>
      <c r="B30" s="64"/>
      <c r="C30" s="64"/>
      <c r="D30" s="64"/>
      <c r="E30" s="73"/>
      <c r="F30" s="73"/>
      <c r="G30" s="73"/>
      <c r="H30" s="64"/>
      <c r="I30" s="73"/>
      <c r="J30" s="73"/>
      <c r="K30" s="73"/>
      <c r="L30" s="73"/>
      <c r="M30" s="64"/>
      <c r="N30" s="64"/>
      <c r="O30" s="64"/>
      <c r="P30" s="65"/>
    </row>
    <row r="31" customHeight="1" spans="1:16">
      <c r="A31" s="64"/>
      <c r="B31" s="64"/>
      <c r="C31" s="64"/>
      <c r="D31" s="64"/>
      <c r="E31" s="73"/>
      <c r="F31" s="73"/>
      <c r="G31" s="73"/>
      <c r="H31" s="64"/>
      <c r="I31" s="73"/>
      <c r="J31" s="73"/>
      <c r="K31" s="73"/>
      <c r="L31" s="73"/>
      <c r="M31" s="64"/>
      <c r="N31" s="64"/>
      <c r="O31" s="64"/>
      <c r="P31" s="65"/>
    </row>
    <row r="32" customHeight="1" spans="1:16">
      <c r="A32" s="64"/>
      <c r="B32" s="64"/>
      <c r="C32" s="64"/>
      <c r="D32" s="64"/>
      <c r="E32" s="73"/>
      <c r="F32" s="73"/>
      <c r="G32" s="73"/>
      <c r="H32" s="64"/>
      <c r="I32" s="73"/>
      <c r="J32" s="73"/>
      <c r="K32" s="73"/>
      <c r="L32" s="73"/>
      <c r="M32" s="64"/>
      <c r="N32" s="64"/>
      <c r="O32" s="64"/>
      <c r="P32" s="65"/>
    </row>
    <row r="33" customHeight="1" spans="1:16">
      <c r="A33" s="64"/>
      <c r="B33" s="64"/>
      <c r="C33" s="64"/>
      <c r="D33" s="64"/>
      <c r="E33" s="73"/>
      <c r="F33" s="73"/>
      <c r="G33" s="73"/>
      <c r="H33" s="64"/>
      <c r="I33" s="73"/>
      <c r="J33" s="73"/>
      <c r="K33" s="73"/>
      <c r="L33" s="73"/>
      <c r="M33" s="64"/>
      <c r="N33" s="64"/>
      <c r="O33" s="64"/>
      <c r="P33" s="65"/>
    </row>
    <row r="34" customHeight="1" spans="1:16">
      <c r="A34" s="64"/>
      <c r="B34" s="64"/>
      <c r="C34" s="64"/>
      <c r="D34" s="64"/>
      <c r="E34" s="73"/>
      <c r="F34" s="73"/>
      <c r="G34" s="73"/>
      <c r="H34" s="64"/>
      <c r="I34" s="73"/>
      <c r="J34" s="73"/>
      <c r="K34" s="73"/>
      <c r="L34" s="73"/>
      <c r="M34" s="64"/>
      <c r="N34" s="64"/>
      <c r="O34" s="64"/>
      <c r="P34" s="65"/>
    </row>
    <row r="35" customHeight="1" spans="1:16">
      <c r="A35" s="64"/>
      <c r="B35" s="64"/>
      <c r="C35" s="64"/>
      <c r="D35" s="64"/>
      <c r="E35" s="73"/>
      <c r="F35" s="73"/>
      <c r="G35" s="73"/>
      <c r="H35" s="64"/>
      <c r="I35" s="73"/>
      <c r="J35" s="73"/>
      <c r="K35" s="73"/>
      <c r="L35" s="73"/>
      <c r="M35" s="64"/>
      <c r="N35" s="64"/>
      <c r="O35" s="64"/>
      <c r="P35" s="65"/>
    </row>
    <row r="36" customHeight="1" spans="1:16">
      <c r="A36" s="64"/>
      <c r="B36" s="64"/>
      <c r="C36" s="64"/>
      <c r="D36" s="64"/>
      <c r="E36" s="73"/>
      <c r="F36" s="73"/>
      <c r="G36" s="73"/>
      <c r="H36" s="64"/>
      <c r="I36" s="73"/>
      <c r="J36" s="73"/>
      <c r="K36" s="73"/>
      <c r="L36" s="73"/>
      <c r="M36" s="64"/>
      <c r="N36" s="64"/>
      <c r="O36" s="64"/>
      <c r="P36" s="65"/>
    </row>
    <row r="37" customHeight="1" spans="1:16">
      <c r="A37" s="64"/>
      <c r="B37" s="64"/>
      <c r="C37" s="64"/>
      <c r="D37" s="64"/>
      <c r="E37" s="73"/>
      <c r="F37" s="73"/>
      <c r="G37" s="73"/>
      <c r="H37" s="64"/>
      <c r="I37" s="73"/>
      <c r="J37" s="73"/>
      <c r="K37" s="73"/>
      <c r="L37" s="73"/>
      <c r="M37" s="64"/>
      <c r="N37" s="64"/>
      <c r="O37" s="64"/>
      <c r="P37" s="65"/>
    </row>
    <row r="38" customHeight="1" spans="1:16">
      <c r="A38" s="64"/>
      <c r="B38" s="64"/>
      <c r="C38" s="64"/>
      <c r="D38" s="64"/>
      <c r="E38" s="73"/>
      <c r="F38" s="73"/>
      <c r="G38" s="73"/>
      <c r="H38" s="64"/>
      <c r="I38" s="73"/>
      <c r="J38" s="73"/>
      <c r="K38" s="73"/>
      <c r="L38" s="73"/>
      <c r="M38" s="64"/>
      <c r="N38" s="64"/>
      <c r="O38" s="64"/>
      <c r="P38" s="65"/>
    </row>
    <row r="39" customHeight="1" spans="1:16">
      <c r="A39" s="64"/>
      <c r="B39" s="64"/>
      <c r="C39" s="64"/>
      <c r="D39" s="64"/>
      <c r="E39" s="73"/>
      <c r="F39" s="73"/>
      <c r="G39" s="73"/>
      <c r="H39" s="64"/>
      <c r="I39" s="73"/>
      <c r="J39" s="73"/>
      <c r="K39" s="73"/>
      <c r="L39" s="73"/>
      <c r="M39" s="64"/>
      <c r="N39" s="64"/>
      <c r="O39" s="64"/>
      <c r="P39" s="65"/>
    </row>
    <row r="40" customHeight="1" spans="1:16">
      <c r="A40" s="64"/>
      <c r="B40" s="64"/>
      <c r="C40" s="64"/>
      <c r="D40" s="64"/>
      <c r="E40" s="73"/>
      <c r="F40" s="73"/>
      <c r="G40" s="73"/>
      <c r="H40" s="64"/>
      <c r="I40" s="73"/>
      <c r="J40" s="73"/>
      <c r="K40" s="73"/>
      <c r="L40" s="73"/>
      <c r="M40" s="64"/>
      <c r="N40" s="64"/>
      <c r="O40" s="64"/>
      <c r="P40" s="65"/>
    </row>
    <row r="41" customHeight="1" spans="1:16">
      <c r="A41" s="64"/>
      <c r="B41" s="64"/>
      <c r="C41" s="64"/>
      <c r="D41" s="64"/>
      <c r="E41" s="73"/>
      <c r="F41" s="73"/>
      <c r="G41" s="73"/>
      <c r="H41" s="64"/>
      <c r="I41" s="73"/>
      <c r="J41" s="73"/>
      <c r="K41" s="73"/>
      <c r="L41" s="73"/>
      <c r="M41" s="64"/>
      <c r="N41" s="64"/>
      <c r="O41" s="64"/>
      <c r="P41" s="65"/>
    </row>
    <row r="42" customHeight="1" spans="1:16">
      <c r="A42" s="64"/>
      <c r="B42" s="64"/>
      <c r="C42" s="64"/>
      <c r="D42" s="64"/>
      <c r="E42" s="73"/>
      <c r="F42" s="73"/>
      <c r="G42" s="73"/>
      <c r="H42" s="64"/>
      <c r="I42" s="73"/>
      <c r="J42" s="73"/>
      <c r="K42" s="73"/>
      <c r="L42" s="73"/>
      <c r="M42" s="64"/>
      <c r="N42" s="64"/>
      <c r="O42" s="64"/>
      <c r="P42" s="65"/>
    </row>
    <row r="43" customHeight="1" spans="1:16">
      <c r="A43" s="64"/>
      <c r="B43" s="64"/>
      <c r="C43" s="64"/>
      <c r="D43" s="64"/>
      <c r="E43" s="73"/>
      <c r="F43" s="73"/>
      <c r="G43" s="73"/>
      <c r="H43" s="64"/>
      <c r="I43" s="73"/>
      <c r="J43" s="73"/>
      <c r="K43" s="73"/>
      <c r="L43" s="73"/>
      <c r="M43" s="64"/>
      <c r="N43" s="64"/>
      <c r="O43" s="64"/>
      <c r="P43" s="65"/>
    </row>
    <row r="44" customHeight="1" spans="1:16">
      <c r="A44" s="64"/>
      <c r="B44" s="64"/>
      <c r="C44" s="64"/>
      <c r="D44" s="64"/>
      <c r="E44" s="73"/>
      <c r="F44" s="73"/>
      <c r="G44" s="73"/>
      <c r="H44" s="64"/>
      <c r="I44" s="73"/>
      <c r="J44" s="73"/>
      <c r="K44" s="73"/>
      <c r="L44" s="73"/>
      <c r="M44" s="64"/>
      <c r="N44" s="64"/>
      <c r="O44" s="64"/>
      <c r="P44" s="65"/>
    </row>
    <row r="45" customHeight="1" spans="1:16">
      <c r="A45" s="64"/>
      <c r="B45" s="64"/>
      <c r="C45" s="64"/>
      <c r="D45" s="64"/>
      <c r="E45" s="73"/>
      <c r="F45" s="73"/>
      <c r="G45" s="73"/>
      <c r="H45" s="64"/>
      <c r="I45" s="73"/>
      <c r="J45" s="73"/>
      <c r="K45" s="73"/>
      <c r="L45" s="73"/>
      <c r="M45" s="64"/>
      <c r="N45" s="64"/>
      <c r="O45" s="64"/>
      <c r="P45" s="65"/>
    </row>
    <row r="46" customHeight="1" spans="1:16">
      <c r="A46" s="64"/>
      <c r="B46" s="64"/>
      <c r="C46" s="64"/>
      <c r="D46" s="64"/>
      <c r="E46" s="73"/>
      <c r="F46" s="73"/>
      <c r="G46" s="73"/>
      <c r="H46" s="64"/>
      <c r="I46" s="73"/>
      <c r="J46" s="73"/>
      <c r="K46" s="73"/>
      <c r="L46" s="73"/>
      <c r="M46" s="64"/>
      <c r="N46" s="64"/>
      <c r="O46" s="64"/>
      <c r="P46" s="65"/>
    </row>
    <row r="47" customHeight="1" spans="1:16">
      <c r="A47" s="64"/>
      <c r="B47" s="64"/>
      <c r="C47" s="64"/>
      <c r="D47" s="64"/>
      <c r="E47" s="73"/>
      <c r="F47" s="73"/>
      <c r="G47" s="73"/>
      <c r="H47" s="64"/>
      <c r="I47" s="73"/>
      <c r="J47" s="73"/>
      <c r="K47" s="73"/>
      <c r="L47" s="73"/>
      <c r="M47" s="64"/>
      <c r="N47" s="64"/>
      <c r="O47" s="64"/>
      <c r="P47" s="65"/>
    </row>
    <row r="48" customHeight="1" spans="1:16">
      <c r="A48" s="64"/>
      <c r="B48" s="64"/>
      <c r="C48" s="64"/>
      <c r="D48" s="64"/>
      <c r="E48" s="73"/>
      <c r="F48" s="73"/>
      <c r="G48" s="73"/>
      <c r="H48" s="64"/>
      <c r="I48" s="73"/>
      <c r="J48" s="73"/>
      <c r="K48" s="73"/>
      <c r="L48" s="73"/>
      <c r="M48" s="64"/>
      <c r="N48" s="64"/>
      <c r="O48" s="64"/>
      <c r="P48" s="65"/>
    </row>
    <row r="49" customHeight="1" spans="1:16">
      <c r="A49" s="64"/>
      <c r="B49" s="64"/>
      <c r="C49" s="64"/>
      <c r="D49" s="64"/>
      <c r="E49" s="73"/>
      <c r="F49" s="73"/>
      <c r="G49" s="73"/>
      <c r="H49" s="64"/>
      <c r="I49" s="73"/>
      <c r="J49" s="73"/>
      <c r="K49" s="73"/>
      <c r="L49" s="73"/>
      <c r="M49" s="64"/>
      <c r="N49" s="64"/>
      <c r="O49" s="64"/>
      <c r="P49" s="65"/>
    </row>
    <row r="50" customHeight="1" spans="1:16">
      <c r="A50" s="64"/>
      <c r="B50" s="64"/>
      <c r="C50" s="64"/>
      <c r="D50" s="64"/>
      <c r="E50" s="73"/>
      <c r="F50" s="73"/>
      <c r="G50" s="73"/>
      <c r="H50" s="64"/>
      <c r="I50" s="73"/>
      <c r="J50" s="73"/>
      <c r="K50" s="73"/>
      <c r="L50" s="73"/>
      <c r="M50" s="64"/>
      <c r="N50" s="64"/>
      <c r="O50" s="64"/>
      <c r="P50" s="65"/>
    </row>
    <row r="51" customHeight="1" spans="1:16">
      <c r="A51" s="64"/>
      <c r="B51" s="64"/>
      <c r="C51" s="64"/>
      <c r="D51" s="64"/>
      <c r="E51" s="73"/>
      <c r="F51" s="73"/>
      <c r="G51" s="73"/>
      <c r="H51" s="64"/>
      <c r="I51" s="73"/>
      <c r="J51" s="73"/>
      <c r="K51" s="73"/>
      <c r="L51" s="73"/>
      <c r="M51" s="64"/>
      <c r="N51" s="64"/>
      <c r="O51" s="64"/>
      <c r="P51" s="65"/>
    </row>
    <row r="52" customHeight="1" spans="1:16">
      <c r="A52" s="64"/>
      <c r="B52" s="64"/>
      <c r="C52" s="64"/>
      <c r="D52" s="64"/>
      <c r="E52" s="73"/>
      <c r="F52" s="73"/>
      <c r="G52" s="73"/>
      <c r="H52" s="64"/>
      <c r="I52" s="73"/>
      <c r="J52" s="73"/>
      <c r="K52" s="73"/>
      <c r="L52" s="73"/>
      <c r="M52" s="64"/>
      <c r="N52" s="64"/>
      <c r="O52" s="64"/>
      <c r="P52" s="65"/>
    </row>
    <row r="53" customHeight="1" spans="1:16">
      <c r="A53" s="64"/>
      <c r="B53" s="64"/>
      <c r="C53" s="64"/>
      <c r="D53" s="64"/>
      <c r="E53" s="73"/>
      <c r="F53" s="73"/>
      <c r="G53" s="73"/>
      <c r="H53" s="64"/>
      <c r="I53" s="73"/>
      <c r="J53" s="73"/>
      <c r="K53" s="73"/>
      <c r="L53" s="73"/>
      <c r="M53" s="64"/>
      <c r="N53" s="64"/>
      <c r="O53" s="64"/>
      <c r="P53" s="65"/>
    </row>
    <row r="54" customHeight="1" spans="1:16">
      <c r="A54" s="64"/>
      <c r="B54" s="64"/>
      <c r="C54" s="64"/>
      <c r="D54" s="64"/>
      <c r="E54" s="73"/>
      <c r="F54" s="73"/>
      <c r="G54" s="73"/>
      <c r="H54" s="64"/>
      <c r="I54" s="73"/>
      <c r="J54" s="73"/>
      <c r="K54" s="73"/>
      <c r="L54" s="73"/>
      <c r="M54" s="64"/>
      <c r="N54" s="64"/>
      <c r="O54" s="64"/>
      <c r="P54" s="65"/>
    </row>
    <row r="55" customHeight="1" spans="1:16">
      <c r="A55" s="64"/>
      <c r="B55" s="64"/>
      <c r="C55" s="64"/>
      <c r="D55" s="64"/>
      <c r="E55" s="73"/>
      <c r="F55" s="73"/>
      <c r="G55" s="73"/>
      <c r="H55" s="64"/>
      <c r="I55" s="73"/>
      <c r="J55" s="73"/>
      <c r="K55" s="73"/>
      <c r="L55" s="73"/>
      <c r="M55" s="64"/>
      <c r="N55" s="64"/>
      <c r="O55" s="64"/>
      <c r="P55" s="65"/>
    </row>
    <row r="56" customHeight="1" spans="1:16">
      <c r="A56" s="64"/>
      <c r="B56" s="64"/>
      <c r="C56" s="64"/>
      <c r="D56" s="64"/>
      <c r="E56" s="73"/>
      <c r="F56" s="73"/>
      <c r="G56" s="73"/>
      <c r="H56" s="64"/>
      <c r="I56" s="73"/>
      <c r="J56" s="73"/>
      <c r="K56" s="73"/>
      <c r="L56" s="73"/>
      <c r="M56" s="64"/>
      <c r="N56" s="64"/>
      <c r="O56" s="64"/>
      <c r="P56" s="65"/>
    </row>
    <row r="57" customHeight="1" spans="1:16">
      <c r="A57" s="64"/>
      <c r="B57" s="64"/>
      <c r="C57" s="64"/>
      <c r="D57" s="64"/>
      <c r="E57" s="73"/>
      <c r="F57" s="73"/>
      <c r="G57" s="73"/>
      <c r="H57" s="64"/>
      <c r="I57" s="73"/>
      <c r="J57" s="73"/>
      <c r="K57" s="73"/>
      <c r="L57" s="73"/>
      <c r="M57" s="64"/>
      <c r="N57" s="64"/>
      <c r="O57" s="64"/>
      <c r="P57" s="65"/>
    </row>
    <row r="58" customHeight="1" spans="1:16">
      <c r="A58" s="64"/>
      <c r="B58" s="64"/>
      <c r="C58" s="64"/>
      <c r="D58" s="64"/>
      <c r="E58" s="73"/>
      <c r="F58" s="73"/>
      <c r="G58" s="73"/>
      <c r="H58" s="64"/>
      <c r="I58" s="73"/>
      <c r="J58" s="73"/>
      <c r="K58" s="73"/>
      <c r="L58" s="73"/>
      <c r="M58" s="64"/>
      <c r="N58" s="64"/>
      <c r="O58" s="64"/>
      <c r="P58" s="65"/>
    </row>
    <row r="59" customHeight="1" spans="1:16">
      <c r="A59" s="64"/>
      <c r="B59" s="64"/>
      <c r="C59" s="64"/>
      <c r="D59" s="64"/>
      <c r="E59" s="73"/>
      <c r="F59" s="73"/>
      <c r="G59" s="73"/>
      <c r="H59" s="64"/>
      <c r="I59" s="73"/>
      <c r="J59" s="73"/>
      <c r="K59" s="73"/>
      <c r="L59" s="73"/>
      <c r="M59" s="64"/>
      <c r="N59" s="64"/>
      <c r="O59" s="64"/>
      <c r="P59" s="65"/>
    </row>
    <row r="60" customHeight="1" spans="1:16">
      <c r="A60" s="64"/>
      <c r="B60" s="64"/>
      <c r="C60" s="64"/>
      <c r="D60" s="64"/>
      <c r="E60" s="73"/>
      <c r="F60" s="73"/>
      <c r="G60" s="73"/>
      <c r="H60" s="64"/>
      <c r="I60" s="73"/>
      <c r="J60" s="73"/>
      <c r="K60" s="73"/>
      <c r="L60" s="73"/>
      <c r="M60" s="64"/>
      <c r="N60" s="64"/>
      <c r="O60" s="64"/>
      <c r="P60" s="65"/>
    </row>
    <row r="61" customHeight="1" spans="1:16">
      <c r="A61" s="64"/>
      <c r="B61" s="64"/>
      <c r="C61" s="64"/>
      <c r="D61" s="64"/>
      <c r="E61" s="73"/>
      <c r="F61" s="73"/>
      <c r="G61" s="73"/>
      <c r="H61" s="64"/>
      <c r="I61" s="73"/>
      <c r="J61" s="73"/>
      <c r="K61" s="73"/>
      <c r="L61" s="73"/>
      <c r="M61" s="64"/>
      <c r="N61" s="64"/>
      <c r="O61" s="64"/>
      <c r="P61" s="65"/>
    </row>
    <row r="62" customHeight="1" spans="1:16">
      <c r="A62" s="64"/>
      <c r="B62" s="64"/>
      <c r="C62" s="64"/>
      <c r="D62" s="64"/>
      <c r="E62" s="73"/>
      <c r="F62" s="73"/>
      <c r="G62" s="73"/>
      <c r="H62" s="64"/>
      <c r="I62" s="73"/>
      <c r="J62" s="73"/>
      <c r="K62" s="73"/>
      <c r="L62" s="73"/>
      <c r="M62" s="64"/>
      <c r="N62" s="64"/>
      <c r="O62" s="64"/>
      <c r="P62" s="65"/>
    </row>
    <row r="63" customHeight="1" spans="1:16">
      <c r="A63" s="64"/>
      <c r="B63" s="64"/>
      <c r="C63" s="64"/>
      <c r="D63" s="64"/>
      <c r="E63" s="73"/>
      <c r="F63" s="73"/>
      <c r="G63" s="73"/>
      <c r="H63" s="64"/>
      <c r="I63" s="73"/>
      <c r="J63" s="73"/>
      <c r="K63" s="73"/>
      <c r="L63" s="73"/>
      <c r="M63" s="64"/>
      <c r="N63" s="64"/>
      <c r="O63" s="64"/>
      <c r="P63" s="65"/>
    </row>
    <row r="64" customHeight="1" spans="1:16">
      <c r="A64" s="64"/>
      <c r="B64" s="64"/>
      <c r="C64" s="64"/>
      <c r="D64" s="64"/>
      <c r="E64" s="73"/>
      <c r="F64" s="73"/>
      <c r="G64" s="73"/>
      <c r="H64" s="64"/>
      <c r="I64" s="73"/>
      <c r="J64" s="73"/>
      <c r="K64" s="73"/>
      <c r="L64" s="73"/>
      <c r="M64" s="64"/>
      <c r="N64" s="64"/>
      <c r="O64" s="64"/>
      <c r="P64" s="65"/>
    </row>
    <row r="65" customHeight="1" spans="1:16">
      <c r="A65" s="64"/>
      <c r="B65" s="64"/>
      <c r="C65" s="64"/>
      <c r="D65" s="64"/>
      <c r="E65" s="73"/>
      <c r="F65" s="73"/>
      <c r="G65" s="73"/>
      <c r="H65" s="64"/>
      <c r="I65" s="73"/>
      <c r="J65" s="73"/>
      <c r="K65" s="73"/>
      <c r="L65" s="73"/>
      <c r="M65" s="64"/>
      <c r="N65" s="64"/>
      <c r="O65" s="64"/>
      <c r="P65" s="65"/>
    </row>
    <row r="66" customHeight="1" spans="1:16">
      <c r="A66" s="64"/>
      <c r="B66" s="64"/>
      <c r="C66" s="64"/>
      <c r="D66" s="64"/>
      <c r="E66" s="73"/>
      <c r="F66" s="73"/>
      <c r="G66" s="73"/>
      <c r="H66" s="64"/>
      <c r="I66" s="73"/>
      <c r="J66" s="73"/>
      <c r="K66" s="73"/>
      <c r="L66" s="73"/>
      <c r="M66" s="64"/>
      <c r="N66" s="64"/>
      <c r="O66" s="64"/>
      <c r="P66" s="65"/>
    </row>
    <row r="67" customHeight="1" spans="1:16">
      <c r="A67" s="64"/>
      <c r="B67" s="64"/>
      <c r="C67" s="64"/>
      <c r="D67" s="64"/>
      <c r="E67" s="73"/>
      <c r="F67" s="73"/>
      <c r="G67" s="73"/>
      <c r="H67" s="64"/>
      <c r="I67" s="73"/>
      <c r="J67" s="73"/>
      <c r="K67" s="73"/>
      <c r="L67" s="73"/>
      <c r="M67" s="64"/>
      <c r="N67" s="64"/>
      <c r="O67" s="64"/>
      <c r="P67" s="65"/>
    </row>
    <row r="68" customHeight="1" spans="1:16">
      <c r="A68" s="64"/>
      <c r="B68" s="64"/>
      <c r="C68" s="64"/>
      <c r="D68" s="64"/>
      <c r="E68" s="73"/>
      <c r="F68" s="73"/>
      <c r="G68" s="73"/>
      <c r="H68" s="64"/>
      <c r="I68" s="73"/>
      <c r="J68" s="73"/>
      <c r="K68" s="73"/>
      <c r="L68" s="73"/>
      <c r="M68" s="64"/>
      <c r="N68" s="64"/>
      <c r="O68" s="64"/>
      <c r="P68" s="65"/>
    </row>
    <row r="69" customHeight="1" spans="1:16">
      <c r="A69" s="64"/>
      <c r="B69" s="64"/>
      <c r="C69" s="64"/>
      <c r="D69" s="64"/>
      <c r="E69" s="73"/>
      <c r="F69" s="73"/>
      <c r="G69" s="73"/>
      <c r="H69" s="64"/>
      <c r="I69" s="73"/>
      <c r="J69" s="73"/>
      <c r="K69" s="73"/>
      <c r="L69" s="73"/>
      <c r="M69" s="64"/>
      <c r="N69" s="64"/>
      <c r="O69" s="64"/>
      <c r="P69" s="65"/>
    </row>
    <row r="70" customHeight="1" spans="1:16">
      <c r="A70" s="64"/>
      <c r="B70" s="64"/>
      <c r="C70" s="64"/>
      <c r="D70" s="64"/>
      <c r="E70" s="73"/>
      <c r="F70" s="73"/>
      <c r="G70" s="73"/>
      <c r="H70" s="64"/>
      <c r="I70" s="73"/>
      <c r="J70" s="73"/>
      <c r="K70" s="73"/>
      <c r="L70" s="73"/>
      <c r="M70" s="64"/>
      <c r="N70" s="64"/>
      <c r="O70" s="64"/>
      <c r="P70" s="65"/>
    </row>
    <row r="71" customHeight="1" spans="1:16">
      <c r="A71" s="75"/>
      <c r="B71" s="75"/>
      <c r="C71" s="75"/>
      <c r="D71" s="75"/>
      <c r="E71" s="350"/>
      <c r="F71" s="350"/>
      <c r="G71" s="350"/>
      <c r="H71" s="75"/>
      <c r="I71" s="350"/>
      <c r="J71" s="350"/>
      <c r="K71" s="350"/>
      <c r="L71" s="350"/>
      <c r="M71" s="75"/>
      <c r="N71" s="75"/>
      <c r="O71" s="75"/>
      <c r="P71" s="65"/>
    </row>
    <row r="72" customHeight="1" spans="1:16">
      <c r="A72" s="75"/>
      <c r="B72" s="75"/>
      <c r="C72" s="75"/>
      <c r="D72" s="75"/>
      <c r="E72" s="350"/>
      <c r="F72" s="350"/>
      <c r="G72" s="350"/>
      <c r="H72" s="75"/>
      <c r="I72" s="350"/>
      <c r="J72" s="350"/>
      <c r="K72" s="350"/>
      <c r="L72" s="350"/>
      <c r="M72" s="75"/>
      <c r="N72" s="75"/>
      <c r="O72" s="75"/>
      <c r="P72" s="65"/>
    </row>
    <row r="73" customHeight="1" spans="1:16">
      <c r="A73" s="75"/>
      <c r="B73" s="75"/>
      <c r="C73" s="75"/>
      <c r="D73" s="75"/>
      <c r="E73" s="350"/>
      <c r="F73" s="350"/>
      <c r="G73" s="350"/>
      <c r="H73" s="75"/>
      <c r="I73" s="350"/>
      <c r="J73" s="350"/>
      <c r="K73" s="350"/>
      <c r="L73" s="350"/>
      <c r="M73" s="75"/>
      <c r="N73" s="75"/>
      <c r="O73" s="75"/>
      <c r="P73" s="65"/>
    </row>
    <row r="74" customHeight="1" spans="1:16">
      <c r="A74" s="75"/>
      <c r="B74" s="75"/>
      <c r="C74" s="75"/>
      <c r="D74" s="75"/>
      <c r="E74" s="350"/>
      <c r="F74" s="350"/>
      <c r="G74" s="350"/>
      <c r="H74" s="75"/>
      <c r="I74" s="350"/>
      <c r="J74" s="350"/>
      <c r="K74" s="350"/>
      <c r="L74" s="350"/>
      <c r="M74" s="75"/>
      <c r="N74" s="75"/>
      <c r="O74" s="75"/>
      <c r="P74" s="65"/>
    </row>
    <row r="75" customHeight="1" spans="1:16">
      <c r="A75" s="75"/>
      <c r="B75" s="75"/>
      <c r="C75" s="75"/>
      <c r="D75" s="75"/>
      <c r="E75" s="350"/>
      <c r="F75" s="350"/>
      <c r="G75" s="350"/>
      <c r="H75" s="75"/>
      <c r="I75" s="350"/>
      <c r="J75" s="350"/>
      <c r="K75" s="350"/>
      <c r="L75" s="350"/>
      <c r="M75" s="75"/>
      <c r="N75" s="75"/>
      <c r="O75" s="75"/>
      <c r="P75" s="65"/>
    </row>
    <row r="76" customHeight="1" spans="1:16">
      <c r="A76" s="76"/>
      <c r="B76" s="76"/>
      <c r="C76" s="76"/>
      <c r="D76" s="76"/>
      <c r="E76" s="351"/>
      <c r="F76" s="351"/>
      <c r="G76" s="351"/>
      <c r="H76" s="76"/>
      <c r="I76" s="351"/>
      <c r="J76" s="351"/>
      <c r="K76" s="351"/>
      <c r="L76" s="351"/>
      <c r="M76" s="76"/>
      <c r="N76" s="76"/>
      <c r="O76" s="76"/>
    </row>
    <row r="77" customHeight="1" spans="1:16">
      <c r="A77" s="76"/>
      <c r="B77" s="76"/>
      <c r="C77" s="76"/>
      <c r="D77" s="76"/>
      <c r="E77" s="351"/>
      <c r="F77" s="351"/>
      <c r="G77" s="351"/>
      <c r="H77" s="76"/>
      <c r="I77" s="351"/>
      <c r="J77" s="351"/>
      <c r="K77" s="351"/>
      <c r="L77" s="351"/>
      <c r="M77" s="76"/>
      <c r="N77" s="76"/>
      <c r="O77" s="76"/>
    </row>
    <row r="78" customHeight="1" spans="1:16">
      <c r="A78" s="76"/>
      <c r="B78" s="76"/>
      <c r="C78" s="76"/>
      <c r="D78" s="76"/>
      <c r="E78" s="351"/>
      <c r="F78" s="351"/>
      <c r="G78" s="351"/>
      <c r="H78" s="76"/>
      <c r="I78" s="351"/>
      <c r="J78" s="351"/>
      <c r="K78" s="351"/>
      <c r="L78" s="351"/>
      <c r="M78" s="76"/>
      <c r="N78" s="76"/>
      <c r="O78" s="76"/>
    </row>
    <row r="79" customHeight="1" spans="1:16">
      <c r="A79" s="76"/>
      <c r="B79" s="76"/>
      <c r="C79" s="76"/>
      <c r="D79" s="76"/>
      <c r="E79" s="351"/>
      <c r="F79" s="351"/>
      <c r="G79" s="351"/>
      <c r="H79" s="76"/>
      <c r="I79" s="351"/>
      <c r="J79" s="351"/>
      <c r="K79" s="351"/>
      <c r="L79" s="351"/>
      <c r="M79" s="76"/>
      <c r="N79" s="76"/>
      <c r="O79" s="76"/>
    </row>
    <row r="80" customHeight="1" spans="1:16">
      <c r="A80" s="76"/>
      <c r="B80" s="76"/>
      <c r="C80" s="76"/>
      <c r="D80" s="76"/>
      <c r="E80" s="351"/>
      <c r="F80" s="351"/>
      <c r="G80" s="351"/>
      <c r="H80" s="76"/>
      <c r="I80" s="351"/>
      <c r="J80" s="351"/>
      <c r="K80" s="351"/>
      <c r="L80" s="351"/>
      <c r="M80" s="76"/>
      <c r="N80" s="76"/>
      <c r="O80" s="76"/>
    </row>
    <row r="81" customHeight="1" spans="1:15">
      <c r="A81" s="76"/>
      <c r="B81" s="76"/>
      <c r="C81" s="76"/>
      <c r="D81" s="76"/>
      <c r="E81" s="351"/>
      <c r="F81" s="351"/>
      <c r="G81" s="351"/>
      <c r="H81" s="76"/>
      <c r="I81" s="351"/>
      <c r="J81" s="351"/>
      <c r="K81" s="351"/>
      <c r="L81" s="351"/>
      <c r="M81" s="76"/>
      <c r="N81" s="76"/>
      <c r="O81" s="76"/>
    </row>
    <row r="82" customHeight="1" spans="1:15">
      <c r="A82" s="76"/>
      <c r="B82" s="76"/>
      <c r="C82" s="76"/>
      <c r="D82" s="76"/>
      <c r="E82" s="351"/>
      <c r="F82" s="351"/>
      <c r="G82" s="351"/>
      <c r="H82" s="76"/>
      <c r="I82" s="351"/>
      <c r="J82" s="351"/>
      <c r="K82" s="351"/>
      <c r="L82" s="351"/>
      <c r="M82" s="76"/>
      <c r="N82" s="76"/>
      <c r="O82" s="76"/>
    </row>
    <row r="83" customHeight="1" spans="1:15">
      <c r="A83" s="76"/>
      <c r="B83" s="76"/>
      <c r="C83" s="76"/>
      <c r="D83" s="76"/>
      <c r="E83" s="351"/>
      <c r="F83" s="351"/>
      <c r="G83" s="351"/>
      <c r="H83" s="76"/>
      <c r="I83" s="351"/>
      <c r="J83" s="351"/>
      <c r="K83" s="351"/>
      <c r="L83" s="351"/>
      <c r="M83" s="76"/>
      <c r="N83" s="76"/>
      <c r="O83" s="76"/>
    </row>
    <row r="84" customHeight="1" spans="1:15">
      <c r="A84" s="76"/>
      <c r="B84" s="76"/>
      <c r="C84" s="76"/>
      <c r="D84" s="76"/>
      <c r="E84" s="351"/>
      <c r="F84" s="351"/>
      <c r="G84" s="351"/>
      <c r="H84" s="76"/>
      <c r="I84" s="351"/>
      <c r="J84" s="351"/>
      <c r="K84" s="351"/>
      <c r="L84" s="351"/>
      <c r="M84" s="76"/>
      <c r="N84" s="76"/>
      <c r="O84" s="76"/>
    </row>
    <row r="85" customHeight="1" spans="1:15">
      <c r="A85" s="76"/>
      <c r="B85" s="76"/>
      <c r="C85" s="76"/>
      <c r="D85" s="76"/>
      <c r="E85" s="351"/>
      <c r="F85" s="351"/>
      <c r="G85" s="351"/>
      <c r="H85" s="76"/>
      <c r="I85" s="351"/>
      <c r="J85" s="351"/>
      <c r="K85" s="351"/>
      <c r="L85" s="351"/>
      <c r="M85" s="76"/>
      <c r="N85" s="76"/>
      <c r="O85" s="76"/>
    </row>
  </sheetData>
  <mergeCells count="15">
    <mergeCell ref="A1:M1"/>
    <mergeCell ref="A2:M2"/>
    <mergeCell ref="L3:M3"/>
    <mergeCell ref="E5:G5"/>
    <mergeCell ref="H5:J5"/>
    <mergeCell ref="A27:B27"/>
    <mergeCell ref="A28:B28"/>
    <mergeCell ref="A29:B29"/>
    <mergeCell ref="A5:A6"/>
    <mergeCell ref="B5:B6"/>
    <mergeCell ref="C5:C6"/>
    <mergeCell ref="D5:D6"/>
    <mergeCell ref="K5:K6"/>
    <mergeCell ref="L5:L6"/>
    <mergeCell ref="M5:M6"/>
  </mergeCells>
  <printOptions horizontalCentered="1"/>
  <pageMargins left="0.590551181102362" right="0.590551181102362" top="0.866141732283464" bottom="0.866141732283464" header="0.47244094488189" footer="0.590551181102362"/>
  <pageSetup paperSize="9" scale="99" fitToHeight="0" orientation="landscape" blackAndWhite="1"/>
  <headerFooter scaleWithDoc="0">
    <oddFooter>&amp;L&amp;"宋体,常规"&amp;11被评估单位填表人：
填表日期：2015年  月&amp;R&amp;"宋体,常规"&amp;11评估人员：</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N85"/>
  <sheetViews>
    <sheetView view="pageBreakPreview" zoomScaleNormal="100" workbookViewId="0">
      <selection activeCell="A22" sqref="$A22:$XFD22"/>
    </sheetView>
  </sheetViews>
  <sheetFormatPr defaultColWidth="9" defaultRowHeight="15.75" customHeight="1"/>
  <cols>
    <col min="1" max="1" width="4.5" style="48" customWidth="1"/>
    <col min="2" max="2" width="21.1666666666667" style="48" customWidth="1"/>
    <col min="3" max="3" width="18.6666666666667" style="48" customWidth="1"/>
    <col min="4" max="4" width="5.16666666666667" style="48" customWidth="1"/>
    <col min="5" max="5" width="8.33333333333333" style="48" customWidth="1"/>
    <col min="6" max="6" width="9.5" style="48" customWidth="1"/>
    <col min="7" max="7" width="12" style="357" customWidth="1"/>
    <col min="8" max="8" width="10.1666666666667" style="48" customWidth="1"/>
    <col min="9" max="9" width="9.33333333333333" style="48" customWidth="1"/>
    <col min="10" max="10" width="6.66666666666667" style="48" hidden="1" customWidth="1"/>
    <col min="11" max="11" width="10.5" style="48" customWidth="1"/>
    <col min="12" max="12" width="10.1666666666667" style="48" customWidth="1"/>
    <col min="13" max="13" width="7.16666666666667" style="48" customWidth="1"/>
    <col min="14" max="14" width="6.5" style="48" customWidth="1"/>
    <col min="15" max="16384" width="9" style="48"/>
  </cols>
  <sheetData>
    <row r="1" s="46" customFormat="1" ht="30" customHeight="1" spans="1:14">
      <c r="A1" s="49" t="s">
        <v>391</v>
      </c>
      <c r="B1" s="49"/>
      <c r="C1" s="49"/>
      <c r="D1" s="49"/>
      <c r="E1" s="49"/>
      <c r="F1" s="49"/>
      <c r="G1" s="49"/>
      <c r="H1" s="49"/>
      <c r="I1" s="49"/>
      <c r="J1" s="49"/>
      <c r="K1" s="49"/>
      <c r="L1" s="49"/>
      <c r="M1" s="49"/>
      <c r="N1" s="49"/>
    </row>
    <row r="2" ht="16.5" customHeight="1" spans="1:14">
      <c r="A2" s="50" t="str">
        <f>公用信息!E7</f>
        <v>评估基准日：2025年10月31日</v>
      </c>
      <c r="B2" s="50"/>
      <c r="C2" s="50"/>
      <c r="D2" s="50"/>
      <c r="E2" s="50"/>
      <c r="F2" s="50"/>
      <c r="G2" s="51"/>
      <c r="H2" s="51"/>
      <c r="I2" s="51"/>
      <c r="J2" s="51"/>
      <c r="K2" s="51"/>
      <c r="L2" s="51"/>
      <c r="M2" s="51"/>
      <c r="N2" s="154"/>
    </row>
    <row r="3" ht="16.5" customHeight="1" spans="1:14">
      <c r="A3" s="50"/>
      <c r="B3" s="50"/>
      <c r="C3" s="50"/>
      <c r="D3" s="50"/>
      <c r="E3" s="50"/>
      <c r="F3" s="50"/>
      <c r="G3" s="51"/>
      <c r="H3" s="51"/>
      <c r="I3" s="51"/>
      <c r="J3" s="51"/>
      <c r="K3" s="51"/>
      <c r="L3" s="51"/>
      <c r="M3" s="51"/>
      <c r="N3" s="155" t="s">
        <v>392</v>
      </c>
    </row>
    <row r="4" ht="16.5" customHeight="1" spans="1:14">
      <c r="A4" s="90" t="str">
        <f>公用信息!E6</f>
        <v>被评估单位：杭州建德杭氧气体有限公司</v>
      </c>
      <c r="B4" s="52"/>
      <c r="C4" s="52"/>
      <c r="D4" s="52"/>
      <c r="E4" s="52"/>
      <c r="F4" s="52"/>
      <c r="G4" s="358"/>
      <c r="H4" s="52"/>
      <c r="I4" s="52"/>
      <c r="J4" s="52"/>
      <c r="K4" s="52"/>
      <c r="L4" s="52"/>
      <c r="M4" s="52"/>
      <c r="N4" s="135" t="e">
        <f>#REF!</f>
        <v>#REF!</v>
      </c>
    </row>
    <row r="5" s="47" customFormat="1" ht="16.5" customHeight="1" spans="1:14">
      <c r="A5" s="56" t="s">
        <v>175</v>
      </c>
      <c r="B5" s="56" t="s">
        <v>393</v>
      </c>
      <c r="C5" s="166" t="s">
        <v>383</v>
      </c>
      <c r="D5" s="254" t="s">
        <v>374</v>
      </c>
      <c r="E5" s="56" t="s">
        <v>111</v>
      </c>
      <c r="F5" s="56"/>
      <c r="G5" s="56"/>
      <c r="H5" s="56" t="s">
        <v>112</v>
      </c>
      <c r="I5" s="56"/>
      <c r="J5" s="56"/>
      <c r="K5" s="56"/>
      <c r="L5" s="166" t="s">
        <v>113</v>
      </c>
      <c r="M5" s="56" t="s">
        <v>114</v>
      </c>
      <c r="N5" s="99" t="s">
        <v>247</v>
      </c>
    </row>
    <row r="6" s="47" customFormat="1" ht="16.5" customHeight="1" spans="1:14">
      <c r="A6" s="56"/>
      <c r="B6" s="56"/>
      <c r="C6" s="169"/>
      <c r="D6" s="256"/>
      <c r="E6" s="56" t="s">
        <v>375</v>
      </c>
      <c r="F6" s="99" t="s">
        <v>376</v>
      </c>
      <c r="G6" s="56" t="s">
        <v>377</v>
      </c>
      <c r="H6" s="359" t="s">
        <v>378</v>
      </c>
      <c r="I6" s="99" t="s">
        <v>376</v>
      </c>
      <c r="J6" s="56" t="s">
        <v>394</v>
      </c>
      <c r="K6" s="56" t="s">
        <v>377</v>
      </c>
      <c r="L6" s="169"/>
      <c r="M6" s="56"/>
      <c r="N6" s="99"/>
    </row>
    <row r="7" s="352" customFormat="1" ht="16.5" customHeight="1" spans="1:14">
      <c r="A7" s="114"/>
      <c r="B7" s="179"/>
      <c r="C7" s="353"/>
      <c r="D7" s="348"/>
      <c r="E7" s="349"/>
      <c r="F7" s="360"/>
      <c r="G7" s="349"/>
      <c r="H7" s="349"/>
      <c r="I7" s="62"/>
      <c r="J7" s="62"/>
      <c r="K7" s="62"/>
      <c r="L7" s="62">
        <f t="shared" ref="L7:L20" si="0">K7-G7</f>
        <v>0</v>
      </c>
      <c r="M7" s="62" t="str">
        <f t="shared" ref="M7:M20" si="1">IF(G7=0,"",L7/G7*100)</f>
        <v/>
      </c>
      <c r="N7" s="116"/>
    </row>
    <row r="8" ht="16.5" customHeight="1" spans="1:14">
      <c r="A8" s="56"/>
      <c r="B8" s="60"/>
      <c r="C8" s="60"/>
      <c r="D8" s="63"/>
      <c r="E8" s="349"/>
      <c r="F8" s="360"/>
      <c r="G8" s="349"/>
      <c r="H8" s="349"/>
      <c r="I8" s="62"/>
      <c r="J8" s="62"/>
      <c r="K8" s="62"/>
      <c r="L8" s="62">
        <f t="shared" si="0"/>
        <v>0</v>
      </c>
      <c r="M8" s="62" t="str">
        <f t="shared" si="1"/>
        <v/>
      </c>
      <c r="N8" s="116"/>
    </row>
    <row r="9" ht="16.5" customHeight="1" spans="1:14">
      <c r="A9" s="56"/>
      <c r="B9" s="60"/>
      <c r="C9" s="60"/>
      <c r="D9" s="63"/>
      <c r="E9" s="349"/>
      <c r="F9" s="360"/>
      <c r="G9" s="349"/>
      <c r="H9" s="349"/>
      <c r="I9" s="62"/>
      <c r="J9" s="62"/>
      <c r="K9" s="62"/>
      <c r="L9" s="62">
        <f t="shared" si="0"/>
        <v>0</v>
      </c>
      <c r="M9" s="62" t="str">
        <f t="shared" si="1"/>
        <v/>
      </c>
      <c r="N9" s="116"/>
    </row>
    <row r="10" ht="16.5" customHeight="1" spans="1:14">
      <c r="A10" s="56"/>
      <c r="B10" s="60"/>
      <c r="C10" s="60"/>
      <c r="D10" s="63"/>
      <c r="E10" s="349"/>
      <c r="F10" s="360"/>
      <c r="G10" s="349"/>
      <c r="H10" s="349"/>
      <c r="I10" s="62"/>
      <c r="J10" s="62"/>
      <c r="K10" s="62"/>
      <c r="L10" s="62">
        <f t="shared" si="0"/>
        <v>0</v>
      </c>
      <c r="M10" s="62" t="str">
        <f t="shared" si="1"/>
        <v/>
      </c>
      <c r="N10" s="116"/>
    </row>
    <row r="11" ht="16.5" customHeight="1" spans="1:14">
      <c r="A11" s="56"/>
      <c r="B11" s="60"/>
      <c r="C11" s="60"/>
      <c r="D11" s="63"/>
      <c r="E11" s="349"/>
      <c r="F11" s="360"/>
      <c r="G11" s="349"/>
      <c r="H11" s="349"/>
      <c r="I11" s="62"/>
      <c r="J11" s="62"/>
      <c r="K11" s="62"/>
      <c r="L11" s="62">
        <f t="shared" si="0"/>
        <v>0</v>
      </c>
      <c r="M11" s="62" t="str">
        <f t="shared" si="1"/>
        <v/>
      </c>
      <c r="N11" s="116"/>
    </row>
    <row r="12" ht="16.5" customHeight="1" spans="1:14">
      <c r="A12" s="56"/>
      <c r="B12" s="60"/>
      <c r="C12" s="60"/>
      <c r="D12" s="63"/>
      <c r="E12" s="349"/>
      <c r="F12" s="360"/>
      <c r="G12" s="349"/>
      <c r="H12" s="349"/>
      <c r="I12" s="62"/>
      <c r="J12" s="62"/>
      <c r="K12" s="62"/>
      <c r="L12" s="62">
        <f t="shared" si="0"/>
        <v>0</v>
      </c>
      <c r="M12" s="62" t="str">
        <f t="shared" si="1"/>
        <v/>
      </c>
      <c r="N12" s="116"/>
    </row>
    <row r="13" ht="16.5" customHeight="1" spans="1:14">
      <c r="A13" s="56"/>
      <c r="B13" s="60"/>
      <c r="C13" s="60"/>
      <c r="D13" s="63"/>
      <c r="E13" s="349"/>
      <c r="F13" s="360"/>
      <c r="G13" s="349"/>
      <c r="H13" s="349"/>
      <c r="I13" s="62"/>
      <c r="J13" s="62"/>
      <c r="K13" s="62"/>
      <c r="L13" s="62">
        <f t="shared" si="0"/>
        <v>0</v>
      </c>
      <c r="M13" s="62" t="str">
        <f t="shared" si="1"/>
        <v/>
      </c>
      <c r="N13" s="116"/>
    </row>
    <row r="14" ht="16.5" customHeight="1" spans="1:14">
      <c r="A14" s="56"/>
      <c r="B14" s="60"/>
      <c r="C14" s="60"/>
      <c r="D14" s="63"/>
      <c r="E14" s="349"/>
      <c r="F14" s="360"/>
      <c r="G14" s="349"/>
      <c r="H14" s="349"/>
      <c r="I14" s="62"/>
      <c r="J14" s="62"/>
      <c r="K14" s="62"/>
      <c r="L14" s="62">
        <f t="shared" si="0"/>
        <v>0</v>
      </c>
      <c r="M14" s="62" t="str">
        <f t="shared" si="1"/>
        <v/>
      </c>
      <c r="N14" s="116"/>
    </row>
    <row r="15" ht="16.5" customHeight="1" spans="1:14">
      <c r="A15" s="56"/>
      <c r="B15" s="60"/>
      <c r="C15" s="60"/>
      <c r="D15" s="63"/>
      <c r="E15" s="349"/>
      <c r="F15" s="360"/>
      <c r="G15" s="349"/>
      <c r="H15" s="349"/>
      <c r="I15" s="62"/>
      <c r="J15" s="62"/>
      <c r="K15" s="62"/>
      <c r="L15" s="62">
        <f t="shared" si="0"/>
        <v>0</v>
      </c>
      <c r="M15" s="62" t="str">
        <f t="shared" si="1"/>
        <v/>
      </c>
      <c r="N15" s="116"/>
    </row>
    <row r="16" ht="16.5" customHeight="1" spans="1:14">
      <c r="A16" s="56"/>
      <c r="B16" s="60"/>
      <c r="C16" s="60"/>
      <c r="D16" s="63"/>
      <c r="E16" s="349"/>
      <c r="F16" s="360"/>
      <c r="G16" s="349"/>
      <c r="H16" s="349"/>
      <c r="I16" s="62"/>
      <c r="J16" s="62"/>
      <c r="K16" s="62"/>
      <c r="L16" s="62">
        <f t="shared" si="0"/>
        <v>0</v>
      </c>
      <c r="M16" s="62" t="str">
        <f t="shared" si="1"/>
        <v/>
      </c>
      <c r="N16" s="116"/>
    </row>
    <row r="17" ht="16.5" customHeight="1" spans="1:14">
      <c r="A17" s="56"/>
      <c r="B17" s="60"/>
      <c r="C17" s="60"/>
      <c r="D17" s="63"/>
      <c r="E17" s="349"/>
      <c r="F17" s="360"/>
      <c r="G17" s="349"/>
      <c r="H17" s="349"/>
      <c r="I17" s="62"/>
      <c r="J17" s="62"/>
      <c r="K17" s="62"/>
      <c r="L17" s="62">
        <f t="shared" si="0"/>
        <v>0</v>
      </c>
      <c r="M17" s="62" t="str">
        <f t="shared" si="1"/>
        <v/>
      </c>
      <c r="N17" s="116"/>
    </row>
    <row r="18" ht="16.5" customHeight="1" spans="1:14">
      <c r="A18" s="56"/>
      <c r="B18" s="60"/>
      <c r="C18" s="60"/>
      <c r="D18" s="63"/>
      <c r="E18" s="349"/>
      <c r="F18" s="360"/>
      <c r="G18" s="349"/>
      <c r="H18" s="349"/>
      <c r="I18" s="62"/>
      <c r="J18" s="62"/>
      <c r="K18" s="62"/>
      <c r="L18" s="62">
        <f t="shared" si="0"/>
        <v>0</v>
      </c>
      <c r="M18" s="62" t="str">
        <f t="shared" si="1"/>
        <v/>
      </c>
      <c r="N18" s="116"/>
    </row>
    <row r="19" ht="16.5" customHeight="1" spans="1:14">
      <c r="A19" s="56"/>
      <c r="B19" s="60"/>
      <c r="C19" s="60"/>
      <c r="D19" s="63"/>
      <c r="E19" s="349"/>
      <c r="F19" s="360"/>
      <c r="G19" s="349"/>
      <c r="H19" s="349"/>
      <c r="I19" s="62"/>
      <c r="J19" s="62"/>
      <c r="K19" s="62"/>
      <c r="L19" s="62">
        <f t="shared" si="0"/>
        <v>0</v>
      </c>
      <c r="M19" s="62" t="str">
        <f t="shared" si="1"/>
        <v/>
      </c>
      <c r="N19" s="116"/>
    </row>
    <row r="20" ht="16.5" customHeight="1" spans="1:14">
      <c r="A20" s="56"/>
      <c r="B20" s="60"/>
      <c r="C20" s="60"/>
      <c r="D20" s="63"/>
      <c r="E20" s="349"/>
      <c r="F20" s="360"/>
      <c r="G20" s="349"/>
      <c r="H20" s="349"/>
      <c r="I20" s="62"/>
      <c r="J20" s="62"/>
      <c r="K20" s="62"/>
      <c r="L20" s="62">
        <f t="shared" si="0"/>
        <v>0</v>
      </c>
      <c r="M20" s="62" t="str">
        <f t="shared" si="1"/>
        <v/>
      </c>
      <c r="N20" s="116"/>
    </row>
    <row r="21" ht="16.5" customHeight="1" spans="1:14">
      <c r="A21" s="56"/>
      <c r="B21" s="60"/>
      <c r="C21" s="60"/>
      <c r="D21" s="63"/>
      <c r="E21" s="349"/>
      <c r="F21" s="360"/>
      <c r="G21" s="349"/>
      <c r="H21" s="349"/>
      <c r="I21" s="62"/>
      <c r="J21" s="62"/>
      <c r="K21" s="62"/>
      <c r="L21" s="62">
        <f t="shared" ref="L21:L28" si="2">K21-G21</f>
        <v>0</v>
      </c>
      <c r="M21" s="62" t="str">
        <f t="shared" ref="M21:M28" si="3">IF(G21=0,"",L21/G21*100)</f>
        <v/>
      </c>
      <c r="N21" s="116"/>
    </row>
    <row r="22" ht="16.5" customHeight="1" spans="1:14">
      <c r="A22" s="56"/>
      <c r="B22" s="60"/>
      <c r="C22" s="60"/>
      <c r="D22" s="63"/>
      <c r="E22" s="349"/>
      <c r="F22" s="360"/>
      <c r="G22" s="349"/>
      <c r="H22" s="349"/>
      <c r="I22" s="62"/>
      <c r="J22" s="62"/>
      <c r="K22" s="62"/>
      <c r="L22" s="62">
        <f t="shared" si="2"/>
        <v>0</v>
      </c>
      <c r="M22" s="62" t="str">
        <f t="shared" si="3"/>
        <v/>
      </c>
      <c r="N22" s="116"/>
    </row>
    <row r="23" ht="16.5" customHeight="1" spans="1:14">
      <c r="A23" s="56"/>
      <c r="B23" s="60"/>
      <c r="C23" s="60"/>
      <c r="D23" s="63"/>
      <c r="E23" s="349"/>
      <c r="F23" s="360"/>
      <c r="G23" s="349"/>
      <c r="H23" s="349"/>
      <c r="I23" s="62"/>
      <c r="J23" s="62"/>
      <c r="K23" s="62"/>
      <c r="L23" s="62">
        <f t="shared" si="2"/>
        <v>0</v>
      </c>
      <c r="M23" s="62" t="str">
        <f t="shared" si="3"/>
        <v/>
      </c>
      <c r="N23" s="116"/>
    </row>
    <row r="24" ht="16.5" customHeight="1" spans="1:14">
      <c r="A24" s="56"/>
      <c r="B24" s="60"/>
      <c r="C24" s="60"/>
      <c r="D24" s="63"/>
      <c r="E24" s="349"/>
      <c r="F24" s="360"/>
      <c r="G24" s="349"/>
      <c r="H24" s="349"/>
      <c r="I24" s="62"/>
      <c r="J24" s="62"/>
      <c r="K24" s="62"/>
      <c r="L24" s="62">
        <f t="shared" si="2"/>
        <v>0</v>
      </c>
      <c r="M24" s="62" t="str">
        <f t="shared" si="3"/>
        <v/>
      </c>
      <c r="N24" s="116"/>
    </row>
    <row r="25" ht="16.5" customHeight="1" spans="1:14">
      <c r="A25" s="56"/>
      <c r="B25" s="60"/>
      <c r="C25" s="60"/>
      <c r="D25" s="63"/>
      <c r="E25" s="349"/>
      <c r="F25" s="360"/>
      <c r="G25" s="349"/>
      <c r="H25" s="349"/>
      <c r="I25" s="62"/>
      <c r="J25" s="62"/>
      <c r="K25" s="62"/>
      <c r="L25" s="62">
        <f t="shared" si="2"/>
        <v>0</v>
      </c>
      <c r="M25" s="62" t="str">
        <f t="shared" si="3"/>
        <v/>
      </c>
      <c r="N25" s="116"/>
    </row>
    <row r="26" ht="16.5" customHeight="1" spans="1:14">
      <c r="A26" s="56"/>
      <c r="B26" s="60"/>
      <c r="C26" s="60"/>
      <c r="D26" s="63"/>
      <c r="E26" s="349"/>
      <c r="F26" s="360"/>
      <c r="G26" s="349"/>
      <c r="H26" s="349"/>
      <c r="I26" s="62"/>
      <c r="J26" s="62"/>
      <c r="K26" s="62"/>
      <c r="L26" s="62">
        <f t="shared" si="2"/>
        <v>0</v>
      </c>
      <c r="M26" s="62" t="str">
        <f t="shared" si="3"/>
        <v/>
      </c>
      <c r="N26" s="116"/>
    </row>
    <row r="27" ht="16.5" customHeight="1" spans="1:14">
      <c r="A27" s="63"/>
      <c r="B27" s="63"/>
      <c r="C27" s="63"/>
      <c r="D27" s="63"/>
      <c r="E27" s="349"/>
      <c r="F27" s="349"/>
      <c r="G27" s="349"/>
      <c r="H27" s="349"/>
      <c r="I27" s="62"/>
      <c r="J27" s="62"/>
      <c r="K27" s="62"/>
      <c r="L27" s="62">
        <f t="shared" si="2"/>
        <v>0</v>
      </c>
      <c r="M27" s="62" t="str">
        <f t="shared" si="3"/>
        <v/>
      </c>
      <c r="N27" s="116"/>
    </row>
    <row r="28" ht="16.5" customHeight="1" spans="1:14">
      <c r="A28" s="56" t="s">
        <v>309</v>
      </c>
      <c r="B28" s="56"/>
      <c r="C28" s="56"/>
      <c r="D28" s="63"/>
      <c r="E28" s="62">
        <f>ROUND(SUM(E7:E27),2)</f>
        <v>0</v>
      </c>
      <c r="F28" s="62"/>
      <c r="G28" s="62">
        <f>ROUND(SUM(G7:G27),2)</f>
        <v>0</v>
      </c>
      <c r="H28" s="62">
        <f>ROUND(SUM(H7:H27),2)</f>
        <v>0</v>
      </c>
      <c r="I28" s="62"/>
      <c r="J28" s="62"/>
      <c r="K28" s="62">
        <f>ROUND(SUM(K7:K27),2)</f>
        <v>0</v>
      </c>
      <c r="L28" s="62">
        <f t="shared" si="2"/>
        <v>0</v>
      </c>
      <c r="M28" s="62" t="str">
        <f t="shared" si="3"/>
        <v/>
      </c>
      <c r="N28" s="116"/>
    </row>
    <row r="29" s="104" customFormat="1" customHeight="1" spans="1:14">
      <c r="A29" s="99" t="s">
        <v>368</v>
      </c>
      <c r="B29" s="56"/>
      <c r="C29" s="56"/>
      <c r="D29" s="63"/>
      <c r="E29" s="62"/>
      <c r="F29" s="62"/>
      <c r="G29" s="62"/>
      <c r="H29" s="62"/>
      <c r="I29" s="62"/>
      <c r="J29" s="62"/>
      <c r="K29" s="62"/>
      <c r="L29" s="62"/>
      <c r="M29" s="62"/>
      <c r="N29" s="116"/>
    </row>
    <row r="30" s="104" customFormat="1" customHeight="1" spans="1:14">
      <c r="A30" s="56" t="s">
        <v>309</v>
      </c>
      <c r="B30" s="56"/>
      <c r="C30" s="56"/>
      <c r="D30" s="63"/>
      <c r="E30" s="62"/>
      <c r="F30" s="62"/>
      <c r="G30" s="62">
        <f>ROUND(G28-G29,2)</f>
        <v>0</v>
      </c>
      <c r="H30" s="62"/>
      <c r="I30" s="62"/>
      <c r="J30" s="62"/>
      <c r="K30" s="62">
        <f>ROUND(K28-K29,2)</f>
        <v>0</v>
      </c>
      <c r="L30" s="62">
        <f>K30-G30</f>
        <v>0</v>
      </c>
      <c r="M30" s="62" t="str">
        <f>IF(G30=0,"",L30/G30*100)</f>
        <v/>
      </c>
      <c r="N30" s="116"/>
    </row>
    <row r="31" customHeight="1" spans="1:14">
      <c r="A31" s="64"/>
      <c r="B31" s="64"/>
      <c r="C31" s="64"/>
      <c r="D31" s="64"/>
      <c r="E31" s="64"/>
      <c r="F31" s="64"/>
      <c r="G31" s="361"/>
      <c r="H31" s="64"/>
      <c r="I31" s="64"/>
      <c r="J31" s="64"/>
      <c r="K31" s="64"/>
      <c r="L31" s="64"/>
      <c r="M31" s="64"/>
      <c r="N31" s="65"/>
    </row>
    <row r="32" customHeight="1" spans="1:14">
      <c r="A32" s="64"/>
      <c r="B32" s="64"/>
      <c r="C32" s="64"/>
      <c r="D32" s="64"/>
      <c r="E32" s="64"/>
      <c r="F32" s="64"/>
      <c r="G32" s="361"/>
      <c r="H32" s="64"/>
      <c r="I32" s="64"/>
      <c r="J32" s="64"/>
      <c r="K32" s="64"/>
      <c r="L32" s="64"/>
      <c r="M32" s="64"/>
      <c r="N32" s="65"/>
    </row>
    <row r="33" customHeight="1" spans="1:14">
      <c r="A33" s="64"/>
      <c r="B33" s="64"/>
      <c r="C33" s="64"/>
      <c r="D33" s="64"/>
      <c r="E33" s="64"/>
      <c r="F33" s="64"/>
      <c r="G33" s="361"/>
      <c r="H33" s="64"/>
      <c r="I33" s="64"/>
      <c r="J33" s="64"/>
      <c r="K33" s="64"/>
      <c r="L33" s="64"/>
      <c r="M33" s="64"/>
      <c r="N33" s="65"/>
    </row>
    <row r="34" customHeight="1" spans="1:14">
      <c r="A34" s="64"/>
      <c r="B34" s="64"/>
      <c r="C34" s="64"/>
      <c r="D34" s="64"/>
      <c r="E34" s="64"/>
      <c r="F34" s="64"/>
      <c r="G34" s="361"/>
      <c r="H34" s="64"/>
      <c r="I34" s="64"/>
      <c r="J34" s="64"/>
      <c r="K34" s="64"/>
      <c r="L34" s="64"/>
      <c r="M34" s="64"/>
      <c r="N34" s="65"/>
    </row>
    <row r="35" customHeight="1" spans="1:14">
      <c r="A35" s="64"/>
      <c r="B35" s="64"/>
      <c r="C35" s="64"/>
      <c r="D35" s="64"/>
      <c r="E35" s="64"/>
      <c r="F35" s="64"/>
      <c r="G35" s="361"/>
      <c r="H35" s="64"/>
      <c r="I35" s="64"/>
      <c r="J35" s="64"/>
      <c r="K35" s="64"/>
      <c r="L35" s="64"/>
      <c r="M35" s="64"/>
      <c r="N35" s="65"/>
    </row>
    <row r="36" customHeight="1" spans="1:14">
      <c r="A36" s="64"/>
      <c r="B36" s="64"/>
      <c r="C36" s="64"/>
      <c r="D36" s="64"/>
      <c r="E36" s="64"/>
      <c r="F36" s="64"/>
      <c r="G36" s="361"/>
      <c r="H36" s="64"/>
      <c r="I36" s="64"/>
      <c r="J36" s="64"/>
      <c r="K36" s="64"/>
      <c r="L36" s="64"/>
      <c r="M36" s="64"/>
      <c r="N36" s="65"/>
    </row>
    <row r="37" customHeight="1" spans="1:14">
      <c r="A37" s="64"/>
      <c r="B37" s="64"/>
      <c r="C37" s="64"/>
      <c r="D37" s="64"/>
      <c r="E37" s="64"/>
      <c r="F37" s="64"/>
      <c r="G37" s="361"/>
      <c r="H37" s="64"/>
      <c r="I37" s="64"/>
      <c r="J37" s="64"/>
      <c r="K37" s="64"/>
      <c r="L37" s="64"/>
      <c r="M37" s="64"/>
      <c r="N37" s="65"/>
    </row>
    <row r="38" customHeight="1" spans="1:14">
      <c r="A38" s="64"/>
      <c r="B38" s="64"/>
      <c r="C38" s="64"/>
      <c r="D38" s="64"/>
      <c r="E38" s="64"/>
      <c r="F38" s="64"/>
      <c r="G38" s="361"/>
      <c r="H38" s="64"/>
      <c r="I38" s="64"/>
      <c r="J38" s="64"/>
      <c r="K38" s="64"/>
      <c r="L38" s="64"/>
      <c r="M38" s="64"/>
      <c r="N38" s="65"/>
    </row>
    <row r="39" customHeight="1" spans="1:14">
      <c r="A39" s="64"/>
      <c r="B39" s="64"/>
      <c r="C39" s="64"/>
      <c r="D39" s="64"/>
      <c r="E39" s="64"/>
      <c r="F39" s="64"/>
      <c r="G39" s="361"/>
      <c r="H39" s="64"/>
      <c r="I39" s="64"/>
      <c r="J39" s="64"/>
      <c r="K39" s="64"/>
      <c r="L39" s="64"/>
      <c r="M39" s="64"/>
      <c r="N39" s="65"/>
    </row>
    <row r="40" customHeight="1" spans="1:14">
      <c r="A40" s="64"/>
      <c r="B40" s="64"/>
      <c r="C40" s="64"/>
      <c r="D40" s="64"/>
      <c r="E40" s="64"/>
      <c r="F40" s="64"/>
      <c r="G40" s="361"/>
      <c r="H40" s="64"/>
      <c r="I40" s="64"/>
      <c r="J40" s="64"/>
      <c r="K40" s="64"/>
      <c r="L40" s="64"/>
      <c r="M40" s="64"/>
      <c r="N40" s="65"/>
    </row>
    <row r="41" customHeight="1" spans="1:14">
      <c r="A41" s="64"/>
      <c r="B41" s="64"/>
      <c r="C41" s="64"/>
      <c r="D41" s="64"/>
      <c r="E41" s="64"/>
      <c r="F41" s="64"/>
      <c r="G41" s="361"/>
      <c r="H41" s="64"/>
      <c r="I41" s="64"/>
      <c r="J41" s="64"/>
      <c r="K41" s="64"/>
      <c r="L41" s="64"/>
      <c r="M41" s="64"/>
      <c r="N41" s="65"/>
    </row>
    <row r="42" customHeight="1" spans="1:14">
      <c r="A42" s="64"/>
      <c r="B42" s="64"/>
      <c r="C42" s="64"/>
      <c r="D42" s="64"/>
      <c r="E42" s="64"/>
      <c r="F42" s="64"/>
      <c r="G42" s="361"/>
      <c r="H42" s="64"/>
      <c r="I42" s="64"/>
      <c r="J42" s="64"/>
      <c r="K42" s="64"/>
      <c r="L42" s="64"/>
      <c r="M42" s="64"/>
      <c r="N42" s="65"/>
    </row>
    <row r="43" customHeight="1" spans="1:14">
      <c r="A43" s="64"/>
      <c r="B43" s="64"/>
      <c r="C43" s="64"/>
      <c r="D43" s="64"/>
      <c r="E43" s="64"/>
      <c r="F43" s="64"/>
      <c r="G43" s="361"/>
      <c r="H43" s="64"/>
      <c r="I43" s="64"/>
      <c r="J43" s="64"/>
      <c r="K43" s="64"/>
      <c r="L43" s="64"/>
      <c r="M43" s="64"/>
      <c r="N43" s="65"/>
    </row>
    <row r="44" customHeight="1" spans="1:14">
      <c r="A44" s="64"/>
      <c r="B44" s="64"/>
      <c r="C44" s="64"/>
      <c r="D44" s="64"/>
      <c r="E44" s="64"/>
      <c r="F44" s="64"/>
      <c r="G44" s="361"/>
      <c r="H44" s="64"/>
      <c r="I44" s="64"/>
      <c r="J44" s="64"/>
      <c r="K44" s="64"/>
      <c r="L44" s="64"/>
      <c r="M44" s="64"/>
      <c r="N44" s="65"/>
    </row>
    <row r="45" customHeight="1" spans="1:14">
      <c r="A45" s="64"/>
      <c r="B45" s="64"/>
      <c r="C45" s="64"/>
      <c r="D45" s="64"/>
      <c r="E45" s="64"/>
      <c r="F45" s="64"/>
      <c r="G45" s="361"/>
      <c r="H45" s="64"/>
      <c r="I45" s="64"/>
      <c r="J45" s="64"/>
      <c r="K45" s="64"/>
      <c r="L45" s="64"/>
      <c r="M45" s="64"/>
      <c r="N45" s="65"/>
    </row>
    <row r="46" customHeight="1" spans="1:14">
      <c r="A46" s="64"/>
      <c r="B46" s="64"/>
      <c r="C46" s="64"/>
      <c r="D46" s="64"/>
      <c r="E46" s="64"/>
      <c r="F46" s="64"/>
      <c r="G46" s="361"/>
      <c r="H46" s="64"/>
      <c r="I46" s="64"/>
      <c r="J46" s="64"/>
      <c r="K46" s="64"/>
      <c r="L46" s="64"/>
      <c r="M46" s="64"/>
      <c r="N46" s="65"/>
    </row>
    <row r="47" customHeight="1" spans="1:14">
      <c r="A47" s="64"/>
      <c r="B47" s="64"/>
      <c r="C47" s="64"/>
      <c r="D47" s="64"/>
      <c r="E47" s="64"/>
      <c r="F47" s="64"/>
      <c r="G47" s="361"/>
      <c r="H47" s="64"/>
      <c r="I47" s="64"/>
      <c r="J47" s="64"/>
      <c r="K47" s="64"/>
      <c r="L47" s="64"/>
      <c r="M47" s="64"/>
      <c r="N47" s="65"/>
    </row>
    <row r="48" customHeight="1" spans="1:14">
      <c r="A48" s="64"/>
      <c r="B48" s="64"/>
      <c r="C48" s="64"/>
      <c r="D48" s="64"/>
      <c r="E48" s="64"/>
      <c r="F48" s="64"/>
      <c r="G48" s="361"/>
      <c r="H48" s="64"/>
      <c r="I48" s="64"/>
      <c r="J48" s="64"/>
      <c r="K48" s="64"/>
      <c r="L48" s="64"/>
      <c r="M48" s="64"/>
      <c r="N48" s="65"/>
    </row>
    <row r="49" customHeight="1" spans="1:14">
      <c r="A49" s="64"/>
      <c r="B49" s="64"/>
      <c r="C49" s="64"/>
      <c r="D49" s="64"/>
      <c r="E49" s="64"/>
      <c r="F49" s="64"/>
      <c r="G49" s="361"/>
      <c r="H49" s="64"/>
      <c r="I49" s="64"/>
      <c r="J49" s="64"/>
      <c r="K49" s="64"/>
      <c r="L49" s="64"/>
      <c r="M49" s="64"/>
      <c r="N49" s="65"/>
    </row>
    <row r="50" customHeight="1" spans="1:14">
      <c r="A50" s="64"/>
      <c r="B50" s="64"/>
      <c r="C50" s="64"/>
      <c r="D50" s="64"/>
      <c r="E50" s="64"/>
      <c r="F50" s="64"/>
      <c r="G50" s="361"/>
      <c r="H50" s="64"/>
      <c r="I50" s="64"/>
      <c r="J50" s="64"/>
      <c r="K50" s="64"/>
      <c r="L50" s="64"/>
      <c r="M50" s="64"/>
      <c r="N50" s="65"/>
    </row>
    <row r="51" customHeight="1" spans="1:14">
      <c r="A51" s="64"/>
      <c r="B51" s="64"/>
      <c r="C51" s="64"/>
      <c r="D51" s="64"/>
      <c r="E51" s="64"/>
      <c r="F51" s="64"/>
      <c r="G51" s="361"/>
      <c r="H51" s="64"/>
      <c r="I51" s="64"/>
      <c r="J51" s="64"/>
      <c r="K51" s="64"/>
      <c r="L51" s="64"/>
      <c r="M51" s="64"/>
      <c r="N51" s="65"/>
    </row>
    <row r="52" customHeight="1" spans="1:14">
      <c r="A52" s="64"/>
      <c r="B52" s="64"/>
      <c r="C52" s="64"/>
      <c r="D52" s="64"/>
      <c r="E52" s="64"/>
      <c r="F52" s="64"/>
      <c r="G52" s="361"/>
      <c r="H52" s="64"/>
      <c r="I52" s="64"/>
      <c r="J52" s="64"/>
      <c r="K52" s="64"/>
      <c r="L52" s="64"/>
      <c r="M52" s="64"/>
      <c r="N52" s="65"/>
    </row>
    <row r="53" customHeight="1" spans="1:14">
      <c r="A53" s="64"/>
      <c r="B53" s="64"/>
      <c r="C53" s="64"/>
      <c r="D53" s="64"/>
      <c r="E53" s="64"/>
      <c r="F53" s="64"/>
      <c r="G53" s="361"/>
      <c r="H53" s="64"/>
      <c r="I53" s="64"/>
      <c r="J53" s="64"/>
      <c r="K53" s="64"/>
      <c r="L53" s="64"/>
      <c r="M53" s="64"/>
      <c r="N53" s="65"/>
    </row>
    <row r="54" customHeight="1" spans="1:14">
      <c r="A54" s="64"/>
      <c r="B54" s="64"/>
      <c r="C54" s="64"/>
      <c r="D54" s="64"/>
      <c r="E54" s="64"/>
      <c r="F54" s="64"/>
      <c r="G54" s="361"/>
      <c r="H54" s="64"/>
      <c r="I54" s="64"/>
      <c r="J54" s="64"/>
      <c r="K54" s="64"/>
      <c r="L54" s="64"/>
      <c r="M54" s="64"/>
      <c r="N54" s="65"/>
    </row>
    <row r="55" customHeight="1" spans="1:14">
      <c r="A55" s="64"/>
      <c r="B55" s="64"/>
      <c r="C55" s="64"/>
      <c r="D55" s="64"/>
      <c r="E55" s="64"/>
      <c r="F55" s="64"/>
      <c r="G55" s="361"/>
      <c r="H55" s="64"/>
      <c r="I55" s="64"/>
      <c r="J55" s="64"/>
      <c r="K55" s="64"/>
      <c r="L55" s="64"/>
      <c r="M55" s="64"/>
      <c r="N55" s="65"/>
    </row>
    <row r="56" customHeight="1" spans="1:14">
      <c r="A56" s="64"/>
      <c r="B56" s="64"/>
      <c r="C56" s="64"/>
      <c r="D56" s="64"/>
      <c r="E56" s="64"/>
      <c r="F56" s="64"/>
      <c r="G56" s="361"/>
      <c r="H56" s="64"/>
      <c r="I56" s="64"/>
      <c r="J56" s="64"/>
      <c r="K56" s="64"/>
      <c r="L56" s="64"/>
      <c r="M56" s="64"/>
      <c r="N56" s="65"/>
    </row>
    <row r="57" customHeight="1" spans="1:14">
      <c r="A57" s="64"/>
      <c r="B57" s="64"/>
      <c r="C57" s="64"/>
      <c r="D57" s="64"/>
      <c r="E57" s="64"/>
      <c r="F57" s="64"/>
      <c r="G57" s="361"/>
      <c r="H57" s="64"/>
      <c r="I57" s="64"/>
      <c r="J57" s="64"/>
      <c r="K57" s="64"/>
      <c r="L57" s="64"/>
      <c r="M57" s="64"/>
      <c r="N57" s="65"/>
    </row>
    <row r="58" customHeight="1" spans="1:14">
      <c r="A58" s="64"/>
      <c r="B58" s="64"/>
      <c r="C58" s="64"/>
      <c r="D58" s="64"/>
      <c r="E58" s="64"/>
      <c r="F58" s="64"/>
      <c r="G58" s="361"/>
      <c r="H58" s="64"/>
      <c r="I58" s="64"/>
      <c r="J58" s="64"/>
      <c r="K58" s="64"/>
      <c r="L58" s="64"/>
      <c r="M58" s="64"/>
      <c r="N58" s="65"/>
    </row>
    <row r="59" customHeight="1" spans="1:14">
      <c r="A59" s="64"/>
      <c r="B59" s="64"/>
      <c r="C59" s="64"/>
      <c r="D59" s="64"/>
      <c r="E59" s="64"/>
      <c r="F59" s="64"/>
      <c r="G59" s="361"/>
      <c r="H59" s="64"/>
      <c r="I59" s="64"/>
      <c r="J59" s="64"/>
      <c r="K59" s="64"/>
      <c r="L59" s="64"/>
      <c r="M59" s="64"/>
      <c r="N59" s="65"/>
    </row>
    <row r="60" customHeight="1" spans="1:14">
      <c r="A60" s="64"/>
      <c r="B60" s="64"/>
      <c r="C60" s="64"/>
      <c r="D60" s="64"/>
      <c r="E60" s="64"/>
      <c r="F60" s="64"/>
      <c r="G60" s="361"/>
      <c r="H60" s="64"/>
      <c r="I60" s="64"/>
      <c r="J60" s="64"/>
      <c r="K60" s="64"/>
      <c r="L60" s="64"/>
      <c r="M60" s="64"/>
      <c r="N60" s="65"/>
    </row>
    <row r="61" customHeight="1" spans="1:14">
      <c r="A61" s="64"/>
      <c r="B61" s="64"/>
      <c r="C61" s="64"/>
      <c r="D61" s="64"/>
      <c r="E61" s="64"/>
      <c r="F61" s="64"/>
      <c r="G61" s="361"/>
      <c r="H61" s="64"/>
      <c r="I61" s="64"/>
      <c r="J61" s="64"/>
      <c r="K61" s="64"/>
      <c r="L61" s="64"/>
      <c r="M61" s="64"/>
      <c r="N61" s="65"/>
    </row>
    <row r="62" customHeight="1" spans="1:14">
      <c r="A62" s="64"/>
      <c r="B62" s="64"/>
      <c r="C62" s="64"/>
      <c r="D62" s="64"/>
      <c r="E62" s="64"/>
      <c r="F62" s="64"/>
      <c r="G62" s="361"/>
      <c r="H62" s="64"/>
      <c r="I62" s="64"/>
      <c r="J62" s="64"/>
      <c r="K62" s="64"/>
      <c r="L62" s="64"/>
      <c r="M62" s="64"/>
      <c r="N62" s="65"/>
    </row>
    <row r="63" customHeight="1" spans="1:14">
      <c r="A63" s="64"/>
      <c r="B63" s="64"/>
      <c r="C63" s="64"/>
      <c r="D63" s="64"/>
      <c r="E63" s="64"/>
      <c r="F63" s="64"/>
      <c r="G63" s="361"/>
      <c r="H63" s="64"/>
      <c r="I63" s="64"/>
      <c r="J63" s="64"/>
      <c r="K63" s="64"/>
      <c r="L63" s="64"/>
      <c r="M63" s="64"/>
      <c r="N63" s="65"/>
    </row>
    <row r="64" customHeight="1" spans="1:14">
      <c r="A64" s="64"/>
      <c r="B64" s="64"/>
      <c r="C64" s="64"/>
      <c r="D64" s="64"/>
      <c r="E64" s="64"/>
      <c r="F64" s="64"/>
      <c r="G64" s="361"/>
      <c r="H64" s="64"/>
      <c r="I64" s="64"/>
      <c r="J64" s="64"/>
      <c r="K64" s="64"/>
      <c r="L64" s="64"/>
      <c r="M64" s="64"/>
      <c r="N64" s="65"/>
    </row>
    <row r="65" customHeight="1" spans="1:14">
      <c r="A65" s="64"/>
      <c r="B65" s="64"/>
      <c r="C65" s="64"/>
      <c r="D65" s="64"/>
      <c r="E65" s="64"/>
      <c r="F65" s="64"/>
      <c r="G65" s="361"/>
      <c r="H65" s="64"/>
      <c r="I65" s="64"/>
      <c r="J65" s="64"/>
      <c r="K65" s="64"/>
      <c r="L65" s="64"/>
      <c r="M65" s="64"/>
      <c r="N65" s="65"/>
    </row>
    <row r="66" customHeight="1" spans="1:14">
      <c r="A66" s="64"/>
      <c r="B66" s="64"/>
      <c r="C66" s="64"/>
      <c r="D66" s="64"/>
      <c r="E66" s="64"/>
      <c r="F66" s="64"/>
      <c r="G66" s="361"/>
      <c r="H66" s="64"/>
      <c r="I66" s="64"/>
      <c r="J66" s="64"/>
      <c r="K66" s="64"/>
      <c r="L66" s="64"/>
      <c r="M66" s="64"/>
      <c r="N66" s="65"/>
    </row>
    <row r="67" customHeight="1" spans="1:14">
      <c r="A67" s="64"/>
      <c r="B67" s="64"/>
      <c r="C67" s="64"/>
      <c r="D67" s="64"/>
      <c r="E67" s="64"/>
      <c r="F67" s="64"/>
      <c r="G67" s="361"/>
      <c r="H67" s="64"/>
      <c r="I67" s="64"/>
      <c r="J67" s="64"/>
      <c r="K67" s="64"/>
      <c r="L67" s="64"/>
      <c r="M67" s="64"/>
      <c r="N67" s="65"/>
    </row>
    <row r="68" customHeight="1" spans="1:14">
      <c r="A68" s="64"/>
      <c r="B68" s="64"/>
      <c r="C68" s="64"/>
      <c r="D68" s="64"/>
      <c r="E68" s="64"/>
      <c r="F68" s="64"/>
      <c r="G68" s="361"/>
      <c r="H68" s="64"/>
      <c r="I68" s="64"/>
      <c r="J68" s="64"/>
      <c r="K68" s="64"/>
      <c r="L68" s="64"/>
      <c r="M68" s="64"/>
      <c r="N68" s="65"/>
    </row>
    <row r="69" customHeight="1" spans="1:14">
      <c r="A69" s="64"/>
      <c r="B69" s="64"/>
      <c r="C69" s="64"/>
      <c r="D69" s="64"/>
      <c r="E69" s="64"/>
      <c r="F69" s="64"/>
      <c r="G69" s="361"/>
      <c r="H69" s="64"/>
      <c r="I69" s="64"/>
      <c r="J69" s="64"/>
      <c r="K69" s="64"/>
      <c r="L69" s="64"/>
      <c r="M69" s="64"/>
      <c r="N69" s="65"/>
    </row>
    <row r="70" customHeight="1" spans="1:14">
      <c r="A70" s="64"/>
      <c r="B70" s="64"/>
      <c r="C70" s="64"/>
      <c r="D70" s="64"/>
      <c r="E70" s="64"/>
      <c r="F70" s="64"/>
      <c r="G70" s="361"/>
      <c r="H70" s="64"/>
      <c r="I70" s="64"/>
      <c r="J70" s="64"/>
      <c r="K70" s="64"/>
      <c r="L70" s="64"/>
      <c r="M70" s="64"/>
      <c r="N70" s="65"/>
    </row>
    <row r="71" customHeight="1" spans="1:14">
      <c r="A71" s="75"/>
      <c r="B71" s="75"/>
      <c r="C71" s="75"/>
      <c r="D71" s="75"/>
      <c r="E71" s="75"/>
      <c r="F71" s="75"/>
      <c r="G71" s="362"/>
      <c r="H71" s="75"/>
      <c r="I71" s="75"/>
      <c r="J71" s="75"/>
      <c r="K71" s="75"/>
      <c r="L71" s="75"/>
      <c r="M71" s="75"/>
      <c r="N71" s="65"/>
    </row>
    <row r="72" customHeight="1" spans="1:14">
      <c r="A72" s="75"/>
      <c r="B72" s="75"/>
      <c r="C72" s="75"/>
      <c r="D72" s="75"/>
      <c r="E72" s="75"/>
      <c r="F72" s="75"/>
      <c r="G72" s="362"/>
      <c r="H72" s="75"/>
      <c r="I72" s="75"/>
      <c r="J72" s="75"/>
      <c r="K72" s="75"/>
      <c r="L72" s="75"/>
      <c r="M72" s="75"/>
      <c r="N72" s="65"/>
    </row>
    <row r="73" customHeight="1" spans="1:14">
      <c r="A73" s="75"/>
      <c r="B73" s="75"/>
      <c r="C73" s="75"/>
      <c r="D73" s="75"/>
      <c r="E73" s="75"/>
      <c r="F73" s="75"/>
      <c r="G73" s="362"/>
      <c r="H73" s="75"/>
      <c r="I73" s="75"/>
      <c r="J73" s="75"/>
      <c r="K73" s="75"/>
      <c r="L73" s="75"/>
      <c r="M73" s="75"/>
      <c r="N73" s="65"/>
    </row>
    <row r="74" customHeight="1" spans="1:14">
      <c r="A74" s="75"/>
      <c r="B74" s="75"/>
      <c r="C74" s="75"/>
      <c r="D74" s="75"/>
      <c r="E74" s="75"/>
      <c r="F74" s="75"/>
      <c r="G74" s="362"/>
      <c r="H74" s="75"/>
      <c r="I74" s="75"/>
      <c r="J74" s="75"/>
      <c r="K74" s="75"/>
      <c r="L74" s="75"/>
      <c r="M74" s="75"/>
      <c r="N74" s="65"/>
    </row>
    <row r="75" customHeight="1" spans="1:14">
      <c r="A75" s="75"/>
      <c r="B75" s="75"/>
      <c r="C75" s="75"/>
      <c r="D75" s="75"/>
      <c r="E75" s="75"/>
      <c r="F75" s="75"/>
      <c r="G75" s="362"/>
      <c r="H75" s="75"/>
      <c r="I75" s="75"/>
      <c r="J75" s="75"/>
      <c r="K75" s="75"/>
      <c r="L75" s="75"/>
      <c r="M75" s="75"/>
      <c r="N75" s="65"/>
    </row>
    <row r="76" customHeight="1" spans="1:14">
      <c r="A76" s="75"/>
      <c r="B76" s="75"/>
      <c r="C76" s="75"/>
      <c r="D76" s="75"/>
      <c r="E76" s="75"/>
      <c r="F76" s="75"/>
      <c r="G76" s="362"/>
      <c r="H76" s="75"/>
      <c r="I76" s="75"/>
      <c r="J76" s="75"/>
      <c r="K76" s="75"/>
      <c r="L76" s="75"/>
      <c r="M76" s="75"/>
      <c r="N76" s="65"/>
    </row>
    <row r="77" customHeight="1" spans="1:14">
      <c r="A77" s="76"/>
      <c r="B77" s="76"/>
      <c r="C77" s="76"/>
      <c r="D77" s="76"/>
      <c r="E77" s="76"/>
      <c r="F77" s="76"/>
      <c r="G77" s="363"/>
      <c r="H77" s="76"/>
      <c r="I77" s="76"/>
      <c r="J77" s="76"/>
      <c r="K77" s="76"/>
      <c r="L77" s="76"/>
      <c r="M77" s="76"/>
    </row>
    <row r="78" customHeight="1" spans="1:14">
      <c r="A78" s="76"/>
      <c r="B78" s="76"/>
      <c r="C78" s="76"/>
      <c r="D78" s="76"/>
      <c r="E78" s="76"/>
      <c r="F78" s="76"/>
      <c r="G78" s="363"/>
      <c r="H78" s="76"/>
      <c r="I78" s="76"/>
      <c r="J78" s="76"/>
      <c r="K78" s="76"/>
      <c r="L78" s="76"/>
      <c r="M78" s="76"/>
    </row>
    <row r="79" customHeight="1" spans="1:14">
      <c r="A79" s="76"/>
      <c r="B79" s="76"/>
      <c r="C79" s="76"/>
      <c r="D79" s="76"/>
      <c r="E79" s="76"/>
      <c r="F79" s="76"/>
      <c r="G79" s="363"/>
      <c r="H79" s="76"/>
      <c r="I79" s="76"/>
      <c r="J79" s="76"/>
      <c r="K79" s="76"/>
      <c r="L79" s="76"/>
      <c r="M79" s="76"/>
    </row>
    <row r="80" customHeight="1" spans="1:14">
      <c r="A80" s="76"/>
      <c r="B80" s="76"/>
      <c r="C80" s="76"/>
      <c r="D80" s="76"/>
      <c r="E80" s="76"/>
      <c r="F80" s="76"/>
      <c r="G80" s="363"/>
      <c r="H80" s="76"/>
      <c r="I80" s="76"/>
      <c r="J80" s="76"/>
      <c r="K80" s="76"/>
      <c r="L80" s="76"/>
      <c r="M80" s="76"/>
    </row>
    <row r="81" customHeight="1" spans="1:13">
      <c r="A81" s="76"/>
      <c r="B81" s="76"/>
      <c r="C81" s="76"/>
      <c r="D81" s="76"/>
      <c r="E81" s="76"/>
      <c r="F81" s="76"/>
      <c r="G81" s="363"/>
      <c r="H81" s="76"/>
      <c r="I81" s="76"/>
      <c r="J81" s="76"/>
      <c r="K81" s="76"/>
      <c r="L81" s="76"/>
      <c r="M81" s="76"/>
    </row>
    <row r="82" customHeight="1" spans="1:13">
      <c r="A82" s="76"/>
      <c r="B82" s="76"/>
      <c r="C82" s="76"/>
      <c r="D82" s="76"/>
      <c r="E82" s="76"/>
      <c r="F82" s="76"/>
      <c r="G82" s="363"/>
      <c r="H82" s="76"/>
      <c r="I82" s="76"/>
      <c r="J82" s="76"/>
      <c r="K82" s="76"/>
      <c r="L82" s="76"/>
      <c r="M82" s="76"/>
    </row>
    <row r="83" customHeight="1" spans="1:13">
      <c r="A83" s="76"/>
      <c r="B83" s="76"/>
      <c r="C83" s="76"/>
      <c r="D83" s="76"/>
      <c r="E83" s="76"/>
      <c r="F83" s="76"/>
      <c r="G83" s="363"/>
      <c r="H83" s="76"/>
      <c r="I83" s="76"/>
      <c r="J83" s="76"/>
      <c r="K83" s="76"/>
      <c r="L83" s="76"/>
      <c r="M83" s="76"/>
    </row>
    <row r="84" customHeight="1" spans="1:13">
      <c r="A84" s="76"/>
      <c r="B84" s="76"/>
      <c r="C84" s="76"/>
      <c r="D84" s="76"/>
      <c r="E84" s="76"/>
      <c r="F84" s="76"/>
      <c r="G84" s="363"/>
      <c r="H84" s="76"/>
      <c r="I84" s="76"/>
      <c r="J84" s="76"/>
      <c r="K84" s="76"/>
      <c r="L84" s="76"/>
      <c r="M84" s="76"/>
    </row>
    <row r="85" customHeight="1" spans="1:13">
      <c r="A85" s="76"/>
      <c r="B85" s="76"/>
      <c r="C85" s="76"/>
      <c r="D85" s="76"/>
      <c r="E85" s="76"/>
      <c r="F85" s="76"/>
      <c r="G85" s="363"/>
      <c r="H85" s="76"/>
      <c r="I85" s="76"/>
      <c r="J85" s="76"/>
      <c r="K85" s="76"/>
      <c r="L85" s="76"/>
      <c r="M85" s="76"/>
    </row>
  </sheetData>
  <mergeCells count="14">
    <mergeCell ref="A1:N1"/>
    <mergeCell ref="A2:N2"/>
    <mergeCell ref="E5:G5"/>
    <mergeCell ref="H5:K5"/>
    <mergeCell ref="A28:B28"/>
    <mergeCell ref="A29:B29"/>
    <mergeCell ref="A30:B30"/>
    <mergeCell ref="A5:A6"/>
    <mergeCell ref="B5:B6"/>
    <mergeCell ref="C5:C6"/>
    <mergeCell ref="D5:D6"/>
    <mergeCell ref="L5:L6"/>
    <mergeCell ref="M5:M6"/>
    <mergeCell ref="N5:N6"/>
  </mergeCells>
  <printOptions horizontalCentered="1"/>
  <pageMargins left="0.590551181102362" right="0.590551181102362" top="0.866141732283464" bottom="0.866141732283464" header="0.47244094488189" footer="0.590551181102362"/>
  <pageSetup paperSize="9" scale="94" fitToHeight="0" orientation="landscape" blackAndWhite="1"/>
  <headerFooter scaleWithDoc="0">
    <oddFooter>&amp;L&amp;"宋体,常规"&amp;11被评估单位填表人：
填表日期：2015年  月&amp;R&amp;"宋体,常规"&amp;11评估人员：</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Q158"/>
  <sheetViews>
    <sheetView view="pageBreakPreview" zoomScaleNormal="100" workbookViewId="0">
      <selection activeCell="J23" sqref="J23"/>
    </sheetView>
  </sheetViews>
  <sheetFormatPr defaultColWidth="9" defaultRowHeight="15.75" customHeight="1"/>
  <cols>
    <col min="1" max="1" width="5.66666666666667" style="48" customWidth="1"/>
    <col min="2" max="2" width="19.1666666666667" style="48" customWidth="1"/>
    <col min="3" max="3" width="25.6666666666667" style="48" customWidth="1"/>
    <col min="4" max="4" width="5" style="48" hidden="1" customWidth="1"/>
    <col min="5" max="5" width="12" style="48" hidden="1" customWidth="1" outlineLevel="1"/>
    <col min="6" max="6" width="7.5" style="345" hidden="1" customWidth="1" collapsed="1"/>
    <col min="7" max="7" width="27.5" style="345" customWidth="1"/>
    <col min="8" max="9" width="8.5" style="345" hidden="1" customWidth="1"/>
    <col min="10" max="10" width="27.1666666666667" style="345" customWidth="1"/>
    <col min="11" max="11" width="10.6666666666667" style="345" customWidth="1"/>
    <col min="12" max="12" width="8.66666666666667" style="345" customWidth="1"/>
    <col min="13" max="13" width="9.5" style="48" customWidth="1"/>
    <col min="14" max="16384" width="9" style="48"/>
  </cols>
  <sheetData>
    <row r="1" s="46" customFormat="1" ht="30" customHeight="1" spans="1:17">
      <c r="A1" s="49" t="s">
        <v>395</v>
      </c>
      <c r="B1" s="49"/>
      <c r="C1" s="49"/>
      <c r="D1" s="49"/>
      <c r="E1" s="49"/>
      <c r="F1" s="49"/>
      <c r="G1" s="49"/>
      <c r="H1" s="49"/>
      <c r="I1" s="49"/>
      <c r="J1" s="49"/>
      <c r="K1" s="49"/>
      <c r="L1" s="49"/>
      <c r="M1" s="49"/>
    </row>
    <row r="2" ht="16.5" customHeight="1" spans="1:17">
      <c r="A2" s="50" t="str">
        <f>公用信息!E7</f>
        <v>评估基准日：2025年10月31日</v>
      </c>
      <c r="B2" s="50"/>
      <c r="C2" s="50"/>
      <c r="D2" s="50"/>
      <c r="E2" s="50"/>
      <c r="F2" s="50"/>
      <c r="G2" s="50"/>
      <c r="H2" s="51"/>
      <c r="I2" s="51"/>
      <c r="J2" s="51"/>
      <c r="K2" s="51"/>
      <c r="L2" s="51"/>
      <c r="M2" s="51"/>
      <c r="N2" s="52"/>
      <c r="O2" s="52"/>
      <c r="P2" s="52"/>
    </row>
    <row r="3" ht="16.5" customHeight="1" spans="1:17">
      <c r="A3" s="50"/>
      <c r="B3" s="50"/>
      <c r="C3" s="50"/>
      <c r="D3" s="50"/>
      <c r="E3" s="50"/>
      <c r="F3" s="50"/>
      <c r="G3" s="50"/>
      <c r="H3" s="51"/>
      <c r="I3" s="51"/>
      <c r="J3" s="51"/>
      <c r="K3" s="51"/>
      <c r="L3" s="51"/>
      <c r="M3" s="53" t="s">
        <v>396</v>
      </c>
      <c r="N3" s="52"/>
      <c r="O3" s="52"/>
      <c r="P3" s="52"/>
    </row>
    <row r="4" ht="16.5" customHeight="1" spans="1:17">
      <c r="A4" s="90" t="str">
        <f>公用信息!E6</f>
        <v>被评估单位：杭州建德杭氧气体有限公司</v>
      </c>
      <c r="B4" s="52"/>
      <c r="C4" s="52"/>
      <c r="D4" s="52"/>
      <c r="E4" s="52"/>
      <c r="F4" s="346"/>
      <c r="G4" s="346"/>
      <c r="H4" s="346"/>
      <c r="I4" s="346"/>
      <c r="J4" s="346"/>
      <c r="K4" s="346"/>
      <c r="L4" s="346"/>
      <c r="M4" s="55" t="e">
        <f>#REF!</f>
        <v>#REF!</v>
      </c>
      <c r="N4" s="52"/>
      <c r="O4" s="52"/>
      <c r="P4" s="52"/>
    </row>
    <row r="5" s="47" customFormat="1" ht="16.5" customHeight="1" spans="1:17">
      <c r="A5" s="56" t="s">
        <v>175</v>
      </c>
      <c r="B5" s="99" t="s">
        <v>382</v>
      </c>
      <c r="C5" s="99" t="s">
        <v>397</v>
      </c>
      <c r="D5" s="166" t="s">
        <v>374</v>
      </c>
      <c r="E5" s="67" t="s">
        <v>111</v>
      </c>
      <c r="F5" s="143"/>
      <c r="G5" s="57"/>
      <c r="H5" s="56" t="s">
        <v>112</v>
      </c>
      <c r="I5" s="56"/>
      <c r="J5" s="56"/>
      <c r="K5" s="166" t="s">
        <v>113</v>
      </c>
      <c r="L5" s="56" t="s">
        <v>114</v>
      </c>
      <c r="M5" s="56" t="s">
        <v>247</v>
      </c>
      <c r="N5" s="58"/>
      <c r="O5" s="58"/>
      <c r="P5" s="58"/>
      <c r="Q5" s="59"/>
    </row>
    <row r="6" s="47" customFormat="1" ht="16.5" customHeight="1" spans="1:17">
      <c r="A6" s="56"/>
      <c r="B6" s="56"/>
      <c r="C6" s="56"/>
      <c r="D6" s="169"/>
      <c r="E6" s="56" t="s">
        <v>375</v>
      </c>
      <c r="F6" s="56" t="s">
        <v>376</v>
      </c>
      <c r="G6" s="56" t="s">
        <v>377</v>
      </c>
      <c r="H6" s="56" t="s">
        <v>378</v>
      </c>
      <c r="I6" s="56" t="s">
        <v>376</v>
      </c>
      <c r="J6" s="56" t="s">
        <v>377</v>
      </c>
      <c r="K6" s="169"/>
      <c r="L6" s="56"/>
      <c r="M6" s="56"/>
      <c r="N6" s="58"/>
      <c r="O6" s="58"/>
      <c r="P6" s="58"/>
      <c r="Q6" s="59"/>
    </row>
    <row r="7" s="352" customFormat="1" ht="16.5" customHeight="1" spans="1:17">
      <c r="A7" s="114"/>
      <c r="B7" s="179"/>
      <c r="C7" s="353"/>
      <c r="D7" s="348"/>
      <c r="E7" s="62"/>
      <c r="F7" s="349"/>
      <c r="G7" s="349"/>
      <c r="H7" s="349"/>
      <c r="I7" s="354"/>
      <c r="J7" s="349"/>
      <c r="K7" s="62">
        <f>J7-G7</f>
        <v>0</v>
      </c>
      <c r="L7" s="62" t="str">
        <f>IF(G7=0,"",K7/G7*100)</f>
        <v/>
      </c>
      <c r="M7" s="63"/>
      <c r="N7" s="355"/>
      <c r="O7" s="355"/>
      <c r="P7" s="355"/>
      <c r="Q7" s="356"/>
    </row>
    <row r="8" ht="16.5" customHeight="1" spans="1:17">
      <c r="A8" s="114"/>
      <c r="B8" s="60"/>
      <c r="C8" s="60"/>
      <c r="D8" s="63"/>
      <c r="E8" s="62"/>
      <c r="F8" s="349"/>
      <c r="G8" s="349"/>
      <c r="H8" s="349"/>
      <c r="I8" s="349"/>
      <c r="J8" s="349"/>
      <c r="K8" s="62">
        <f>J8-G8</f>
        <v>0</v>
      </c>
      <c r="L8" s="62" t="str">
        <f>IF(G8=0,"",K8/G8*100)</f>
        <v/>
      </c>
      <c r="M8" s="63"/>
      <c r="N8" s="64"/>
      <c r="O8" s="64"/>
      <c r="P8" s="64"/>
      <c r="Q8" s="65"/>
    </row>
    <row r="9" ht="16.5" customHeight="1" spans="1:17">
      <c r="A9" s="114"/>
      <c r="B9" s="60"/>
      <c r="C9" s="60"/>
      <c r="D9" s="63"/>
      <c r="E9" s="62"/>
      <c r="F9" s="349"/>
      <c r="G9" s="349"/>
      <c r="H9" s="349"/>
      <c r="I9" s="349"/>
      <c r="J9" s="349"/>
      <c r="K9" s="62">
        <f>J9-G9</f>
        <v>0</v>
      </c>
      <c r="L9" s="62" t="str">
        <f>IF(G9=0,"",K9/G9*100)</f>
        <v/>
      </c>
      <c r="M9" s="63"/>
      <c r="N9" s="64"/>
      <c r="O9" s="64"/>
      <c r="P9" s="64"/>
      <c r="Q9" s="65"/>
    </row>
    <row r="10" ht="16.5" customHeight="1" spans="1:17">
      <c r="A10" s="114"/>
      <c r="B10" s="60"/>
      <c r="C10" s="60"/>
      <c r="D10" s="63"/>
      <c r="E10" s="62"/>
      <c r="F10" s="349"/>
      <c r="G10" s="349"/>
      <c r="H10" s="349"/>
      <c r="I10" s="349"/>
      <c r="J10" s="349"/>
      <c r="K10" s="62">
        <f t="shared" ref="K10:K41" si="0">J10-G10</f>
        <v>0</v>
      </c>
      <c r="L10" s="62" t="str">
        <f t="shared" ref="L10:L41" si="1">IF(G10=0,"",K10/G10*100)</f>
        <v/>
      </c>
      <c r="M10" s="63"/>
      <c r="N10" s="64"/>
      <c r="O10" s="64"/>
      <c r="P10" s="64"/>
      <c r="Q10" s="65"/>
    </row>
    <row r="11" ht="16.5" customHeight="1" spans="1:17">
      <c r="A11" s="114"/>
      <c r="B11" s="60"/>
      <c r="C11" s="60"/>
      <c r="D11" s="63"/>
      <c r="E11" s="62"/>
      <c r="F11" s="349"/>
      <c r="G11" s="349"/>
      <c r="H11" s="349"/>
      <c r="I11" s="349"/>
      <c r="J11" s="349"/>
      <c r="K11" s="62">
        <f t="shared" si="0"/>
        <v>0</v>
      </c>
      <c r="L11" s="62" t="str">
        <f t="shared" si="1"/>
        <v/>
      </c>
      <c r="M11" s="63"/>
      <c r="N11" s="64"/>
      <c r="O11" s="64"/>
      <c r="P11" s="64"/>
      <c r="Q11" s="65"/>
    </row>
    <row r="12" ht="16.5" customHeight="1" spans="1:17">
      <c r="A12" s="114"/>
      <c r="B12" s="60"/>
      <c r="C12" s="60"/>
      <c r="D12" s="63"/>
      <c r="E12" s="62"/>
      <c r="F12" s="349"/>
      <c r="G12" s="349"/>
      <c r="H12" s="349"/>
      <c r="I12" s="349"/>
      <c r="J12" s="349"/>
      <c r="K12" s="62">
        <f t="shared" si="0"/>
        <v>0</v>
      </c>
      <c r="L12" s="62" t="str">
        <f t="shared" si="1"/>
        <v/>
      </c>
      <c r="M12" s="63"/>
      <c r="N12" s="64"/>
      <c r="O12" s="64"/>
      <c r="P12" s="64"/>
      <c r="Q12" s="65"/>
    </row>
    <row r="13" ht="17.25" customHeight="1" spans="1:17">
      <c r="A13" s="114"/>
      <c r="B13" s="60"/>
      <c r="C13" s="60"/>
      <c r="D13" s="63"/>
      <c r="E13" s="62"/>
      <c r="F13" s="349"/>
      <c r="G13" s="349"/>
      <c r="H13" s="349"/>
      <c r="I13" s="349"/>
      <c r="J13" s="349"/>
      <c r="K13" s="62">
        <f t="shared" si="0"/>
        <v>0</v>
      </c>
      <c r="L13" s="62" t="str">
        <f t="shared" si="1"/>
        <v/>
      </c>
      <c r="M13" s="63"/>
      <c r="N13" s="64"/>
      <c r="O13" s="64"/>
      <c r="P13" s="64"/>
      <c r="Q13" s="65"/>
    </row>
    <row r="14" ht="16.5" customHeight="1" spans="1:17">
      <c r="A14" s="114"/>
      <c r="B14" s="60"/>
      <c r="C14" s="60"/>
      <c r="D14" s="63"/>
      <c r="E14" s="62"/>
      <c r="F14" s="349"/>
      <c r="G14" s="349"/>
      <c r="H14" s="349"/>
      <c r="I14" s="349"/>
      <c r="J14" s="349"/>
      <c r="K14" s="62">
        <f t="shared" si="0"/>
        <v>0</v>
      </c>
      <c r="L14" s="62" t="str">
        <f t="shared" si="1"/>
        <v/>
      </c>
      <c r="M14" s="63"/>
      <c r="N14" s="64"/>
      <c r="O14" s="64"/>
      <c r="P14" s="64"/>
      <c r="Q14" s="65"/>
    </row>
    <row r="15" ht="16.5" customHeight="1" spans="1:17">
      <c r="A15" s="114"/>
      <c r="B15" s="60"/>
      <c r="C15" s="60"/>
      <c r="D15" s="63"/>
      <c r="E15" s="62"/>
      <c r="F15" s="349"/>
      <c r="G15" s="349"/>
      <c r="H15" s="349"/>
      <c r="I15" s="349"/>
      <c r="J15" s="349"/>
      <c r="K15" s="62">
        <f t="shared" si="0"/>
        <v>0</v>
      </c>
      <c r="L15" s="62" t="str">
        <f t="shared" si="1"/>
        <v/>
      </c>
      <c r="M15" s="63"/>
      <c r="N15" s="64"/>
      <c r="O15" s="64"/>
      <c r="P15" s="64"/>
      <c r="Q15" s="65"/>
    </row>
    <row r="16" ht="16.5" customHeight="1" spans="1:17">
      <c r="A16" s="114"/>
      <c r="B16" s="60"/>
      <c r="C16" s="60"/>
      <c r="D16" s="63"/>
      <c r="E16" s="62"/>
      <c r="F16" s="349"/>
      <c r="G16" s="349"/>
      <c r="H16" s="349"/>
      <c r="I16" s="349"/>
      <c r="J16" s="349"/>
      <c r="K16" s="62">
        <f t="shared" si="0"/>
        <v>0</v>
      </c>
      <c r="L16" s="62" t="str">
        <f t="shared" si="1"/>
        <v/>
      </c>
      <c r="M16" s="63"/>
      <c r="N16" s="64"/>
      <c r="O16" s="64"/>
      <c r="P16" s="64"/>
      <c r="Q16" s="65"/>
    </row>
    <row r="17" ht="16.5" customHeight="1" spans="1:17">
      <c r="A17" s="114"/>
      <c r="B17" s="60"/>
      <c r="C17" s="60"/>
      <c r="D17" s="63"/>
      <c r="E17" s="62"/>
      <c r="F17" s="349"/>
      <c r="G17" s="349"/>
      <c r="H17" s="349"/>
      <c r="I17" s="349"/>
      <c r="J17" s="349"/>
      <c r="K17" s="62">
        <f t="shared" si="0"/>
        <v>0</v>
      </c>
      <c r="L17" s="62" t="str">
        <f t="shared" si="1"/>
        <v/>
      </c>
      <c r="M17" s="63"/>
      <c r="N17" s="64"/>
      <c r="O17" s="64"/>
      <c r="P17" s="64"/>
      <c r="Q17" s="65"/>
    </row>
    <row r="18" ht="16.5" customHeight="1" spans="1:17">
      <c r="A18" s="114"/>
      <c r="B18" s="60"/>
      <c r="C18" s="60"/>
      <c r="D18" s="63"/>
      <c r="E18" s="62"/>
      <c r="F18" s="349"/>
      <c r="G18" s="349"/>
      <c r="H18" s="349"/>
      <c r="I18" s="349"/>
      <c r="J18" s="349"/>
      <c r="K18" s="62">
        <f t="shared" si="0"/>
        <v>0</v>
      </c>
      <c r="L18" s="62" t="str">
        <f t="shared" si="1"/>
        <v/>
      </c>
      <c r="M18" s="63"/>
      <c r="N18" s="64"/>
      <c r="O18" s="64"/>
      <c r="P18" s="64"/>
      <c r="Q18" s="65"/>
    </row>
    <row r="19" ht="16.5" customHeight="1" spans="1:17">
      <c r="A19" s="114"/>
      <c r="B19" s="60"/>
      <c r="C19" s="60"/>
      <c r="D19" s="63"/>
      <c r="E19" s="62"/>
      <c r="F19" s="349"/>
      <c r="G19" s="349"/>
      <c r="H19" s="349"/>
      <c r="I19" s="349"/>
      <c r="J19" s="349"/>
      <c r="K19" s="62">
        <f t="shared" si="0"/>
        <v>0</v>
      </c>
      <c r="L19" s="62" t="str">
        <f t="shared" si="1"/>
        <v/>
      </c>
      <c r="M19" s="63"/>
      <c r="N19" s="64"/>
      <c r="O19" s="64"/>
      <c r="P19" s="64"/>
      <c r="Q19" s="65"/>
    </row>
    <row r="20" ht="16.5" customHeight="1" spans="1:17">
      <c r="A20" s="114"/>
      <c r="B20" s="60"/>
      <c r="C20" s="60"/>
      <c r="D20" s="63"/>
      <c r="E20" s="62"/>
      <c r="F20" s="349"/>
      <c r="G20" s="349"/>
      <c r="H20" s="349"/>
      <c r="I20" s="349"/>
      <c r="J20" s="349"/>
      <c r="K20" s="62">
        <f t="shared" si="0"/>
        <v>0</v>
      </c>
      <c r="L20" s="62" t="str">
        <f t="shared" si="1"/>
        <v/>
      </c>
      <c r="M20" s="63"/>
      <c r="N20" s="64"/>
      <c r="O20" s="64"/>
      <c r="P20" s="64"/>
      <c r="Q20" s="65"/>
    </row>
    <row r="21" ht="16.5" customHeight="1" spans="1:17">
      <c r="A21" s="114"/>
      <c r="B21" s="60"/>
      <c r="C21" s="60"/>
      <c r="D21" s="63"/>
      <c r="E21" s="62"/>
      <c r="F21" s="349"/>
      <c r="G21" s="349"/>
      <c r="H21" s="349"/>
      <c r="I21" s="349"/>
      <c r="J21" s="349"/>
      <c r="K21" s="62">
        <f t="shared" si="0"/>
        <v>0</v>
      </c>
      <c r="L21" s="62" t="str">
        <f t="shared" si="1"/>
        <v/>
      </c>
      <c r="M21" s="63"/>
      <c r="N21" s="64"/>
      <c r="O21" s="64"/>
      <c r="P21" s="64"/>
      <c r="Q21" s="65"/>
    </row>
    <row r="22" ht="16.5" customHeight="1" spans="1:17">
      <c r="A22" s="114"/>
      <c r="B22" s="60"/>
      <c r="C22" s="60"/>
      <c r="D22" s="63"/>
      <c r="E22" s="62"/>
      <c r="F22" s="349"/>
      <c r="G22" s="349"/>
      <c r="H22" s="349"/>
      <c r="I22" s="349"/>
      <c r="J22" s="349"/>
      <c r="K22" s="62">
        <f t="shared" si="0"/>
        <v>0</v>
      </c>
      <c r="L22" s="62" t="str">
        <f t="shared" si="1"/>
        <v/>
      </c>
      <c r="M22" s="63"/>
      <c r="N22" s="64"/>
      <c r="O22" s="64"/>
      <c r="P22" s="64"/>
      <c r="Q22" s="65"/>
    </row>
    <row r="23" ht="16.5" customHeight="1" spans="1:17">
      <c r="A23" s="114"/>
      <c r="B23" s="60"/>
      <c r="C23" s="60"/>
      <c r="D23" s="63"/>
      <c r="E23" s="62"/>
      <c r="F23" s="349"/>
      <c r="G23" s="349"/>
      <c r="H23" s="349"/>
      <c r="I23" s="349"/>
      <c r="J23" s="349"/>
      <c r="K23" s="62">
        <f t="shared" si="0"/>
        <v>0</v>
      </c>
      <c r="L23" s="62" t="str">
        <f t="shared" si="1"/>
        <v/>
      </c>
      <c r="M23" s="63"/>
      <c r="N23" s="64"/>
      <c r="O23" s="64"/>
      <c r="P23" s="64"/>
      <c r="Q23" s="65"/>
    </row>
    <row r="24" ht="16.5" customHeight="1" spans="1:17">
      <c r="A24" s="114"/>
      <c r="B24" s="60"/>
      <c r="C24" s="60"/>
      <c r="D24" s="63"/>
      <c r="E24" s="62"/>
      <c r="F24" s="349"/>
      <c r="G24" s="349"/>
      <c r="H24" s="349"/>
      <c r="I24" s="349"/>
      <c r="J24" s="349"/>
      <c r="K24" s="62">
        <f t="shared" si="0"/>
        <v>0</v>
      </c>
      <c r="L24" s="62" t="str">
        <f t="shared" si="1"/>
        <v/>
      </c>
      <c r="M24" s="63"/>
      <c r="N24" s="64"/>
      <c r="O24" s="64"/>
      <c r="P24" s="64"/>
      <c r="Q24" s="65"/>
    </row>
    <row r="25" ht="16.5" customHeight="1" spans="1:17">
      <c r="A25" s="114"/>
      <c r="B25" s="60"/>
      <c r="C25" s="60"/>
      <c r="D25" s="63"/>
      <c r="E25" s="62"/>
      <c r="F25" s="349"/>
      <c r="G25" s="349"/>
      <c r="H25" s="349"/>
      <c r="I25" s="349"/>
      <c r="J25" s="349"/>
      <c r="K25" s="62">
        <f t="shared" si="0"/>
        <v>0</v>
      </c>
      <c r="L25" s="62" t="str">
        <f t="shared" si="1"/>
        <v/>
      </c>
      <c r="M25" s="63"/>
      <c r="N25" s="64"/>
      <c r="O25" s="64"/>
      <c r="P25" s="64"/>
      <c r="Q25" s="65"/>
    </row>
    <row r="26" ht="16.5" customHeight="1" spans="1:17">
      <c r="A26" s="114"/>
      <c r="B26" s="60"/>
      <c r="C26" s="60"/>
      <c r="D26" s="63"/>
      <c r="E26" s="62"/>
      <c r="F26" s="349"/>
      <c r="G26" s="349"/>
      <c r="H26" s="349"/>
      <c r="I26" s="349"/>
      <c r="J26" s="349"/>
      <c r="K26" s="62">
        <f t="shared" si="0"/>
        <v>0</v>
      </c>
      <c r="L26" s="62" t="str">
        <f t="shared" si="1"/>
        <v/>
      </c>
      <c r="M26" s="63"/>
      <c r="N26" s="64"/>
      <c r="O26" s="64"/>
      <c r="P26" s="64"/>
      <c r="Q26" s="65"/>
    </row>
    <row r="27" ht="16.5" customHeight="1" spans="1:17">
      <c r="A27" s="114"/>
      <c r="B27" s="60"/>
      <c r="C27" s="60"/>
      <c r="D27" s="63"/>
      <c r="E27" s="62"/>
      <c r="F27" s="349"/>
      <c r="G27" s="349"/>
      <c r="H27" s="349"/>
      <c r="I27" s="349"/>
      <c r="J27" s="349"/>
      <c r="K27" s="62">
        <f t="shared" si="0"/>
        <v>0</v>
      </c>
      <c r="L27" s="62" t="str">
        <f t="shared" si="1"/>
        <v/>
      </c>
      <c r="M27" s="63"/>
      <c r="N27" s="64"/>
      <c r="O27" s="64"/>
      <c r="P27" s="64"/>
      <c r="Q27" s="65"/>
    </row>
    <row r="28" ht="16.5" customHeight="1" spans="1:17">
      <c r="A28" s="114"/>
      <c r="B28" s="60"/>
      <c r="C28" s="60"/>
      <c r="D28" s="63"/>
      <c r="E28" s="62"/>
      <c r="F28" s="349"/>
      <c r="G28" s="349"/>
      <c r="H28" s="349"/>
      <c r="I28" s="349"/>
      <c r="J28" s="349"/>
      <c r="K28" s="62">
        <f t="shared" si="0"/>
        <v>0</v>
      </c>
      <c r="L28" s="62" t="str">
        <f t="shared" si="1"/>
        <v/>
      </c>
      <c r="M28" s="63"/>
      <c r="N28" s="64"/>
      <c r="O28" s="64"/>
      <c r="P28" s="64"/>
      <c r="Q28" s="65"/>
    </row>
    <row r="29" ht="16.5" customHeight="1" spans="1:17">
      <c r="A29" s="114"/>
      <c r="B29" s="60"/>
      <c r="C29" s="60"/>
      <c r="D29" s="63"/>
      <c r="E29" s="62"/>
      <c r="F29" s="349"/>
      <c r="G29" s="349"/>
      <c r="H29" s="349"/>
      <c r="I29" s="349"/>
      <c r="J29" s="349"/>
      <c r="K29" s="62">
        <f t="shared" si="0"/>
        <v>0</v>
      </c>
      <c r="L29" s="62" t="str">
        <f t="shared" si="1"/>
        <v/>
      </c>
      <c r="M29" s="63"/>
      <c r="N29" s="64"/>
      <c r="O29" s="64"/>
      <c r="P29" s="64"/>
      <c r="Q29" s="65"/>
    </row>
    <row r="30" ht="16.5" customHeight="1" spans="1:17">
      <c r="A30" s="114"/>
      <c r="B30" s="60"/>
      <c r="C30" s="60"/>
      <c r="D30" s="63"/>
      <c r="E30" s="62"/>
      <c r="F30" s="349"/>
      <c r="G30" s="349"/>
      <c r="H30" s="349"/>
      <c r="I30" s="349"/>
      <c r="J30" s="349"/>
      <c r="K30" s="62">
        <f t="shared" si="0"/>
        <v>0</v>
      </c>
      <c r="L30" s="62" t="str">
        <f t="shared" si="1"/>
        <v/>
      </c>
      <c r="M30" s="63"/>
      <c r="N30" s="64"/>
      <c r="O30" s="64"/>
      <c r="P30" s="64"/>
      <c r="Q30" s="65"/>
    </row>
    <row r="31" ht="16.5" customHeight="1" spans="1:17">
      <c r="A31" s="114"/>
      <c r="B31" s="60"/>
      <c r="C31" s="60"/>
      <c r="D31" s="63"/>
      <c r="E31" s="62"/>
      <c r="F31" s="349"/>
      <c r="G31" s="349"/>
      <c r="H31" s="349"/>
      <c r="I31" s="349"/>
      <c r="J31" s="349"/>
      <c r="K31" s="62">
        <f t="shared" si="0"/>
        <v>0</v>
      </c>
      <c r="L31" s="62" t="str">
        <f t="shared" si="1"/>
        <v/>
      </c>
      <c r="M31" s="63"/>
      <c r="N31" s="64"/>
      <c r="O31" s="64"/>
      <c r="P31" s="64"/>
      <c r="Q31" s="65"/>
    </row>
    <row r="32" ht="16.5" customHeight="1" spans="1:17">
      <c r="A32" s="114"/>
      <c r="B32" s="60"/>
      <c r="C32" s="60"/>
      <c r="D32" s="63"/>
      <c r="E32" s="62"/>
      <c r="F32" s="349"/>
      <c r="G32" s="349"/>
      <c r="H32" s="349"/>
      <c r="I32" s="349"/>
      <c r="J32" s="349"/>
      <c r="K32" s="62">
        <f t="shared" si="0"/>
        <v>0</v>
      </c>
      <c r="L32" s="62" t="str">
        <f t="shared" si="1"/>
        <v/>
      </c>
      <c r="M32" s="63"/>
      <c r="N32" s="64"/>
      <c r="O32" s="64"/>
      <c r="P32" s="64"/>
      <c r="Q32" s="65"/>
    </row>
    <row r="33" ht="16.5" customHeight="1" spans="1:17">
      <c r="A33" s="114"/>
      <c r="B33" s="60"/>
      <c r="C33" s="60"/>
      <c r="D33" s="63"/>
      <c r="E33" s="62"/>
      <c r="F33" s="349"/>
      <c r="G33" s="349"/>
      <c r="H33" s="349"/>
      <c r="I33" s="349"/>
      <c r="J33" s="349"/>
      <c r="K33" s="62">
        <f t="shared" si="0"/>
        <v>0</v>
      </c>
      <c r="L33" s="62" t="str">
        <f t="shared" si="1"/>
        <v/>
      </c>
      <c r="M33" s="63"/>
      <c r="N33" s="64"/>
      <c r="O33" s="64"/>
      <c r="P33" s="64"/>
      <c r="Q33" s="65"/>
    </row>
    <row r="34" ht="16.5" customHeight="1" spans="1:17">
      <c r="A34" s="114"/>
      <c r="B34" s="60"/>
      <c r="C34" s="60"/>
      <c r="D34" s="63"/>
      <c r="E34" s="62"/>
      <c r="F34" s="349"/>
      <c r="G34" s="349"/>
      <c r="H34" s="349"/>
      <c r="I34" s="349"/>
      <c r="J34" s="349"/>
      <c r="K34" s="62">
        <f t="shared" si="0"/>
        <v>0</v>
      </c>
      <c r="L34" s="62" t="str">
        <f t="shared" si="1"/>
        <v/>
      </c>
      <c r="M34" s="63"/>
      <c r="N34" s="64"/>
      <c r="O34" s="64"/>
      <c r="P34" s="64"/>
      <c r="Q34" s="65"/>
    </row>
    <row r="35" ht="16.5" customHeight="1" spans="1:17">
      <c r="A35" s="114"/>
      <c r="B35" s="60"/>
      <c r="C35" s="60"/>
      <c r="D35" s="63"/>
      <c r="E35" s="62"/>
      <c r="F35" s="349"/>
      <c r="G35" s="349"/>
      <c r="H35" s="349"/>
      <c r="I35" s="349"/>
      <c r="J35" s="349"/>
      <c r="K35" s="62">
        <f t="shared" si="0"/>
        <v>0</v>
      </c>
      <c r="L35" s="62" t="str">
        <f t="shared" si="1"/>
        <v/>
      </c>
      <c r="M35" s="63"/>
      <c r="N35" s="64"/>
      <c r="O35" s="64"/>
      <c r="P35" s="64"/>
      <c r="Q35" s="65"/>
    </row>
    <row r="36" ht="16.5" customHeight="1" spans="1:17">
      <c r="A36" s="114"/>
      <c r="B36" s="60"/>
      <c r="C36" s="60"/>
      <c r="D36" s="63"/>
      <c r="E36" s="62"/>
      <c r="F36" s="349"/>
      <c r="G36" s="349"/>
      <c r="H36" s="349"/>
      <c r="I36" s="349"/>
      <c r="J36" s="349"/>
      <c r="K36" s="62">
        <f t="shared" si="0"/>
        <v>0</v>
      </c>
      <c r="L36" s="62" t="str">
        <f t="shared" si="1"/>
        <v/>
      </c>
      <c r="M36" s="63"/>
      <c r="N36" s="64"/>
      <c r="O36" s="64"/>
      <c r="P36" s="64"/>
      <c r="Q36" s="65"/>
    </row>
    <row r="37" ht="16.5" customHeight="1" spans="1:17">
      <c r="A37" s="114"/>
      <c r="B37" s="60"/>
      <c r="C37" s="60"/>
      <c r="D37" s="63"/>
      <c r="E37" s="62"/>
      <c r="F37" s="349"/>
      <c r="G37" s="349"/>
      <c r="H37" s="349"/>
      <c r="I37" s="349"/>
      <c r="J37" s="349"/>
      <c r="K37" s="62">
        <f t="shared" si="0"/>
        <v>0</v>
      </c>
      <c r="L37" s="62" t="str">
        <f t="shared" si="1"/>
        <v/>
      </c>
      <c r="M37" s="63"/>
      <c r="N37" s="64"/>
      <c r="O37" s="64"/>
      <c r="P37" s="64"/>
      <c r="Q37" s="65"/>
    </row>
    <row r="38" ht="16.5" customHeight="1" spans="1:17">
      <c r="A38" s="114"/>
      <c r="B38" s="60"/>
      <c r="C38" s="60"/>
      <c r="D38" s="63"/>
      <c r="E38" s="62"/>
      <c r="F38" s="349"/>
      <c r="G38" s="349"/>
      <c r="H38" s="349"/>
      <c r="I38" s="349"/>
      <c r="J38" s="349"/>
      <c r="K38" s="62">
        <f t="shared" si="0"/>
        <v>0</v>
      </c>
      <c r="L38" s="62" t="str">
        <f t="shared" si="1"/>
        <v/>
      </c>
      <c r="M38" s="63"/>
      <c r="N38" s="64"/>
      <c r="O38" s="64"/>
      <c r="P38" s="64"/>
      <c r="Q38" s="65"/>
    </row>
    <row r="39" ht="16.5" customHeight="1" spans="1:17">
      <c r="A39" s="114"/>
      <c r="B39" s="60"/>
      <c r="C39" s="60"/>
      <c r="D39" s="63"/>
      <c r="E39" s="62"/>
      <c r="F39" s="349"/>
      <c r="G39" s="349"/>
      <c r="H39" s="349"/>
      <c r="I39" s="349"/>
      <c r="J39" s="349"/>
      <c r="K39" s="62">
        <f t="shared" si="0"/>
        <v>0</v>
      </c>
      <c r="L39" s="62" t="str">
        <f t="shared" si="1"/>
        <v/>
      </c>
      <c r="M39" s="63"/>
      <c r="N39" s="64"/>
      <c r="O39" s="64"/>
      <c r="P39" s="64"/>
      <c r="Q39" s="65"/>
    </row>
    <row r="40" ht="16.5" customHeight="1" spans="1:17">
      <c r="A40" s="114"/>
      <c r="B40" s="60"/>
      <c r="C40" s="60"/>
      <c r="D40" s="63"/>
      <c r="E40" s="62"/>
      <c r="F40" s="349"/>
      <c r="G40" s="349"/>
      <c r="H40" s="349"/>
      <c r="I40" s="349"/>
      <c r="J40" s="349"/>
      <c r="K40" s="62">
        <f t="shared" si="0"/>
        <v>0</v>
      </c>
      <c r="L40" s="62" t="str">
        <f t="shared" si="1"/>
        <v/>
      </c>
      <c r="M40" s="63"/>
      <c r="N40" s="64"/>
      <c r="O40" s="64"/>
      <c r="P40" s="64"/>
      <c r="Q40" s="65"/>
    </row>
    <row r="41" ht="16.5" customHeight="1" spans="1:17">
      <c r="A41" s="114"/>
      <c r="B41" s="60"/>
      <c r="C41" s="60"/>
      <c r="D41" s="63"/>
      <c r="E41" s="62"/>
      <c r="F41" s="349"/>
      <c r="G41" s="349"/>
      <c r="H41" s="349"/>
      <c r="I41" s="349"/>
      <c r="J41" s="349"/>
      <c r="K41" s="62">
        <f t="shared" si="0"/>
        <v>0</v>
      </c>
      <c r="L41" s="62" t="str">
        <f t="shared" si="1"/>
        <v/>
      </c>
      <c r="M41" s="63"/>
      <c r="N41" s="64"/>
      <c r="O41" s="64"/>
      <c r="P41" s="64"/>
      <c r="Q41" s="65"/>
    </row>
    <row r="42" ht="16.5" customHeight="1" spans="1:17">
      <c r="A42" s="114"/>
      <c r="B42" s="60"/>
      <c r="C42" s="60"/>
      <c r="D42" s="63"/>
      <c r="E42" s="62"/>
      <c r="F42" s="349"/>
      <c r="G42" s="349"/>
      <c r="H42" s="349"/>
      <c r="I42" s="349"/>
      <c r="J42" s="349"/>
      <c r="K42" s="62">
        <f t="shared" ref="K42:K87" si="2">J42-G42</f>
        <v>0</v>
      </c>
      <c r="L42" s="62" t="str">
        <f t="shared" ref="L42:L87" si="3">IF(G42=0,"",K42/G42*100)</f>
        <v/>
      </c>
      <c r="M42" s="63"/>
      <c r="N42" s="64"/>
      <c r="O42" s="64"/>
      <c r="P42" s="64"/>
      <c r="Q42" s="65"/>
    </row>
    <row r="43" ht="16.5" customHeight="1" spans="1:17">
      <c r="A43" s="114"/>
      <c r="B43" s="60"/>
      <c r="C43" s="60"/>
      <c r="D43" s="63"/>
      <c r="E43" s="62"/>
      <c r="F43" s="349"/>
      <c r="G43" s="349"/>
      <c r="H43" s="349"/>
      <c r="I43" s="349"/>
      <c r="J43" s="349"/>
      <c r="K43" s="62">
        <f t="shared" si="2"/>
        <v>0</v>
      </c>
      <c r="L43" s="62" t="str">
        <f t="shared" si="3"/>
        <v/>
      </c>
      <c r="M43" s="63"/>
      <c r="N43" s="64"/>
      <c r="O43" s="64"/>
      <c r="P43" s="64"/>
      <c r="Q43" s="65"/>
    </row>
    <row r="44" ht="16.5" customHeight="1" spans="1:17">
      <c r="A44" s="114"/>
      <c r="B44" s="60"/>
      <c r="C44" s="60"/>
      <c r="D44" s="63"/>
      <c r="E44" s="62"/>
      <c r="F44" s="349"/>
      <c r="G44" s="349"/>
      <c r="H44" s="349"/>
      <c r="I44" s="349"/>
      <c r="J44" s="349"/>
      <c r="K44" s="62">
        <f t="shared" si="2"/>
        <v>0</v>
      </c>
      <c r="L44" s="62" t="str">
        <f t="shared" si="3"/>
        <v/>
      </c>
      <c r="M44" s="63"/>
      <c r="N44" s="64"/>
      <c r="O44" s="64"/>
      <c r="P44" s="64"/>
      <c r="Q44" s="65"/>
    </row>
    <row r="45" ht="16.5" customHeight="1" spans="1:17">
      <c r="A45" s="114"/>
      <c r="B45" s="60"/>
      <c r="C45" s="60"/>
      <c r="D45" s="63"/>
      <c r="E45" s="62"/>
      <c r="F45" s="349"/>
      <c r="G45" s="349"/>
      <c r="H45" s="349"/>
      <c r="I45" s="349"/>
      <c r="J45" s="349"/>
      <c r="K45" s="62">
        <f t="shared" si="2"/>
        <v>0</v>
      </c>
      <c r="L45" s="62" t="str">
        <f t="shared" si="3"/>
        <v/>
      </c>
      <c r="M45" s="63"/>
      <c r="N45" s="64"/>
      <c r="O45" s="64"/>
      <c r="P45" s="64"/>
      <c r="Q45" s="65"/>
    </row>
    <row r="46" ht="16.5" customHeight="1" spans="1:17">
      <c r="A46" s="114"/>
      <c r="B46" s="60"/>
      <c r="C46" s="60"/>
      <c r="D46" s="63"/>
      <c r="E46" s="62"/>
      <c r="F46" s="349"/>
      <c r="G46" s="349"/>
      <c r="H46" s="349"/>
      <c r="I46" s="349"/>
      <c r="J46" s="349"/>
      <c r="K46" s="62">
        <f t="shared" si="2"/>
        <v>0</v>
      </c>
      <c r="L46" s="62" t="str">
        <f t="shared" si="3"/>
        <v/>
      </c>
      <c r="M46" s="63"/>
      <c r="N46" s="64"/>
      <c r="O46" s="64"/>
      <c r="P46" s="64"/>
      <c r="Q46" s="65"/>
    </row>
    <row r="47" ht="16.5" customHeight="1" spans="1:17">
      <c r="A47" s="114"/>
      <c r="B47" s="60"/>
      <c r="C47" s="60"/>
      <c r="D47" s="63"/>
      <c r="E47" s="62"/>
      <c r="F47" s="349"/>
      <c r="G47" s="349"/>
      <c r="H47" s="349"/>
      <c r="I47" s="349"/>
      <c r="J47" s="349"/>
      <c r="K47" s="62">
        <f t="shared" si="2"/>
        <v>0</v>
      </c>
      <c r="L47" s="62" t="str">
        <f t="shared" si="3"/>
        <v/>
      </c>
      <c r="M47" s="63"/>
      <c r="N47" s="64"/>
      <c r="O47" s="64"/>
      <c r="P47" s="64"/>
      <c r="Q47" s="65"/>
    </row>
    <row r="48" ht="16.5" customHeight="1" spans="1:17">
      <c r="A48" s="114"/>
      <c r="B48" s="60"/>
      <c r="C48" s="60"/>
      <c r="D48" s="63"/>
      <c r="E48" s="62"/>
      <c r="F48" s="349"/>
      <c r="G48" s="349"/>
      <c r="H48" s="349"/>
      <c r="I48" s="349"/>
      <c r="J48" s="349"/>
      <c r="K48" s="62">
        <f t="shared" si="2"/>
        <v>0</v>
      </c>
      <c r="L48" s="62" t="str">
        <f t="shared" si="3"/>
        <v/>
      </c>
      <c r="M48" s="63"/>
      <c r="N48" s="64"/>
      <c r="O48" s="64"/>
      <c r="P48" s="64"/>
      <c r="Q48" s="65"/>
    </row>
    <row r="49" ht="16.5" customHeight="1" spans="1:17">
      <c r="A49" s="114"/>
      <c r="B49" s="60"/>
      <c r="C49" s="60"/>
      <c r="D49" s="63"/>
      <c r="E49" s="62"/>
      <c r="F49" s="349"/>
      <c r="G49" s="349"/>
      <c r="H49" s="349"/>
      <c r="I49" s="349"/>
      <c r="J49" s="349"/>
      <c r="K49" s="62">
        <f t="shared" si="2"/>
        <v>0</v>
      </c>
      <c r="L49" s="62" t="str">
        <f t="shared" si="3"/>
        <v/>
      </c>
      <c r="M49" s="63"/>
      <c r="N49" s="64"/>
      <c r="O49" s="64"/>
      <c r="P49" s="64"/>
      <c r="Q49" s="65"/>
    </row>
    <row r="50" ht="16.5" customHeight="1" spans="1:17">
      <c r="A50" s="114"/>
      <c r="B50" s="60"/>
      <c r="C50" s="60"/>
      <c r="D50" s="63"/>
      <c r="E50" s="62"/>
      <c r="F50" s="349"/>
      <c r="G50" s="349"/>
      <c r="H50" s="349"/>
      <c r="I50" s="349"/>
      <c r="J50" s="349"/>
      <c r="K50" s="62">
        <f t="shared" si="2"/>
        <v>0</v>
      </c>
      <c r="L50" s="62" t="str">
        <f t="shared" si="3"/>
        <v/>
      </c>
      <c r="M50" s="63"/>
      <c r="N50" s="64"/>
      <c r="O50" s="64"/>
      <c r="P50" s="64"/>
      <c r="Q50" s="65"/>
    </row>
    <row r="51" ht="16.5" customHeight="1" spans="1:17">
      <c r="A51" s="114"/>
      <c r="B51" s="60"/>
      <c r="C51" s="60"/>
      <c r="D51" s="63"/>
      <c r="E51" s="62"/>
      <c r="F51" s="349"/>
      <c r="G51" s="349"/>
      <c r="H51" s="349"/>
      <c r="I51" s="349"/>
      <c r="J51" s="349"/>
      <c r="K51" s="62">
        <f t="shared" si="2"/>
        <v>0</v>
      </c>
      <c r="L51" s="62" t="str">
        <f t="shared" si="3"/>
        <v/>
      </c>
      <c r="M51" s="63"/>
      <c r="N51" s="64"/>
      <c r="O51" s="64"/>
      <c r="P51" s="64"/>
      <c r="Q51" s="65"/>
    </row>
    <row r="52" ht="16.5" customHeight="1" spans="1:17">
      <c r="A52" s="114"/>
      <c r="B52" s="60"/>
      <c r="C52" s="60"/>
      <c r="D52" s="63"/>
      <c r="E52" s="62"/>
      <c r="F52" s="349"/>
      <c r="G52" s="349"/>
      <c r="H52" s="349"/>
      <c r="I52" s="349"/>
      <c r="J52" s="349"/>
      <c r="K52" s="62">
        <f t="shared" si="2"/>
        <v>0</v>
      </c>
      <c r="L52" s="62" t="str">
        <f t="shared" si="3"/>
        <v/>
      </c>
      <c r="M52" s="63"/>
      <c r="N52" s="64"/>
      <c r="O52" s="64"/>
      <c r="P52" s="64"/>
      <c r="Q52" s="65"/>
    </row>
    <row r="53" ht="16.5" customHeight="1" spans="1:17">
      <c r="A53" s="114"/>
      <c r="B53" s="60"/>
      <c r="C53" s="60"/>
      <c r="D53" s="63"/>
      <c r="E53" s="62"/>
      <c r="F53" s="349"/>
      <c r="G53" s="349"/>
      <c r="H53" s="349"/>
      <c r="I53" s="349"/>
      <c r="J53" s="349"/>
      <c r="K53" s="62">
        <f t="shared" si="2"/>
        <v>0</v>
      </c>
      <c r="L53" s="62" t="str">
        <f t="shared" si="3"/>
        <v/>
      </c>
      <c r="M53" s="63"/>
      <c r="N53" s="64"/>
      <c r="O53" s="64"/>
      <c r="P53" s="64"/>
      <c r="Q53" s="65"/>
    </row>
    <row r="54" ht="16.5" customHeight="1" spans="1:17">
      <c r="A54" s="114"/>
      <c r="B54" s="60"/>
      <c r="C54" s="60"/>
      <c r="D54" s="63"/>
      <c r="E54" s="62"/>
      <c r="F54" s="349"/>
      <c r="G54" s="349"/>
      <c r="H54" s="349"/>
      <c r="I54" s="349"/>
      <c r="J54" s="349"/>
      <c r="K54" s="62">
        <f t="shared" si="2"/>
        <v>0</v>
      </c>
      <c r="L54" s="62" t="str">
        <f t="shared" si="3"/>
        <v/>
      </c>
      <c r="M54" s="63"/>
      <c r="N54" s="64"/>
      <c r="O54" s="64"/>
      <c r="P54" s="64"/>
      <c r="Q54" s="65"/>
    </row>
    <row r="55" ht="16.5" customHeight="1" spans="1:17">
      <c r="A55" s="114"/>
      <c r="B55" s="60"/>
      <c r="C55" s="60"/>
      <c r="D55" s="63"/>
      <c r="E55" s="62"/>
      <c r="F55" s="349"/>
      <c r="G55" s="349"/>
      <c r="H55" s="349"/>
      <c r="I55" s="349"/>
      <c r="J55" s="349"/>
      <c r="K55" s="62">
        <f t="shared" si="2"/>
        <v>0</v>
      </c>
      <c r="L55" s="62" t="str">
        <f t="shared" si="3"/>
        <v/>
      </c>
      <c r="M55" s="63"/>
      <c r="N55" s="64"/>
      <c r="O55" s="64"/>
      <c r="P55" s="64"/>
      <c r="Q55" s="65"/>
    </row>
    <row r="56" ht="16.5" customHeight="1" spans="1:17">
      <c r="A56" s="114"/>
      <c r="B56" s="60"/>
      <c r="C56" s="60"/>
      <c r="D56" s="63"/>
      <c r="E56" s="62"/>
      <c r="F56" s="349"/>
      <c r="G56" s="349"/>
      <c r="H56" s="349"/>
      <c r="I56" s="349"/>
      <c r="J56" s="349"/>
      <c r="K56" s="62">
        <f t="shared" si="2"/>
        <v>0</v>
      </c>
      <c r="L56" s="62" t="str">
        <f t="shared" si="3"/>
        <v/>
      </c>
      <c r="M56" s="63"/>
      <c r="N56" s="64"/>
      <c r="O56" s="64"/>
      <c r="P56" s="64"/>
      <c r="Q56" s="65"/>
    </row>
    <row r="57" ht="16.5" customHeight="1" spans="1:17">
      <c r="A57" s="114"/>
      <c r="B57" s="60"/>
      <c r="C57" s="60"/>
      <c r="D57" s="63"/>
      <c r="E57" s="62"/>
      <c r="F57" s="349"/>
      <c r="G57" s="349"/>
      <c r="H57" s="349"/>
      <c r="I57" s="349"/>
      <c r="J57" s="349"/>
      <c r="K57" s="62">
        <f t="shared" si="2"/>
        <v>0</v>
      </c>
      <c r="L57" s="62" t="str">
        <f t="shared" si="3"/>
        <v/>
      </c>
      <c r="M57" s="63"/>
      <c r="N57" s="64"/>
      <c r="O57" s="64"/>
      <c r="P57" s="64"/>
      <c r="Q57" s="65"/>
    </row>
    <row r="58" ht="16.5" customHeight="1" spans="1:17">
      <c r="A58" s="114"/>
      <c r="B58" s="60"/>
      <c r="C58" s="60"/>
      <c r="D58" s="63"/>
      <c r="E58" s="62"/>
      <c r="F58" s="349"/>
      <c r="G58" s="349"/>
      <c r="H58" s="349"/>
      <c r="I58" s="349"/>
      <c r="J58" s="349"/>
      <c r="K58" s="62">
        <f t="shared" si="2"/>
        <v>0</v>
      </c>
      <c r="L58" s="62" t="str">
        <f t="shared" si="3"/>
        <v/>
      </c>
      <c r="M58" s="63"/>
      <c r="N58" s="64"/>
      <c r="O58" s="64"/>
      <c r="P58" s="64"/>
      <c r="Q58" s="65"/>
    </row>
    <row r="59" ht="16.5" customHeight="1" spans="1:17">
      <c r="A59" s="114"/>
      <c r="B59" s="60"/>
      <c r="C59" s="60"/>
      <c r="D59" s="63"/>
      <c r="E59" s="62"/>
      <c r="F59" s="349"/>
      <c r="G59" s="349"/>
      <c r="H59" s="349"/>
      <c r="I59" s="349"/>
      <c r="J59" s="349"/>
      <c r="K59" s="62">
        <f t="shared" si="2"/>
        <v>0</v>
      </c>
      <c r="L59" s="62" t="str">
        <f t="shared" si="3"/>
        <v/>
      </c>
      <c r="M59" s="63"/>
      <c r="N59" s="64"/>
      <c r="O59" s="64"/>
      <c r="P59" s="64"/>
      <c r="Q59" s="65"/>
    </row>
    <row r="60" ht="16.5" customHeight="1" spans="1:17">
      <c r="A60" s="114"/>
      <c r="B60" s="60"/>
      <c r="C60" s="60"/>
      <c r="D60" s="63"/>
      <c r="E60" s="62"/>
      <c r="F60" s="349"/>
      <c r="G60" s="349"/>
      <c r="H60" s="349"/>
      <c r="I60" s="349"/>
      <c r="J60" s="349"/>
      <c r="K60" s="62">
        <f t="shared" si="2"/>
        <v>0</v>
      </c>
      <c r="L60" s="62" t="str">
        <f t="shared" si="3"/>
        <v/>
      </c>
      <c r="M60" s="63"/>
      <c r="N60" s="64"/>
      <c r="O60" s="64"/>
      <c r="P60" s="64"/>
      <c r="Q60" s="65"/>
    </row>
    <row r="61" ht="16.5" customHeight="1" spans="1:17">
      <c r="A61" s="114"/>
      <c r="B61" s="60"/>
      <c r="C61" s="60"/>
      <c r="D61" s="63"/>
      <c r="E61" s="62"/>
      <c r="F61" s="349"/>
      <c r="G61" s="349"/>
      <c r="H61" s="349"/>
      <c r="I61" s="349"/>
      <c r="J61" s="349"/>
      <c r="K61" s="62">
        <f t="shared" si="2"/>
        <v>0</v>
      </c>
      <c r="L61" s="62" t="str">
        <f t="shared" si="3"/>
        <v/>
      </c>
      <c r="M61" s="63"/>
      <c r="N61" s="64"/>
      <c r="O61" s="64"/>
      <c r="P61" s="64"/>
      <c r="Q61" s="65"/>
    </row>
    <row r="62" ht="16.5" customHeight="1" spans="1:17">
      <c r="A62" s="114"/>
      <c r="B62" s="60"/>
      <c r="C62" s="60"/>
      <c r="D62" s="63"/>
      <c r="E62" s="62"/>
      <c r="F62" s="349"/>
      <c r="G62" s="349"/>
      <c r="H62" s="349"/>
      <c r="I62" s="349"/>
      <c r="J62" s="349"/>
      <c r="K62" s="62">
        <f t="shared" si="2"/>
        <v>0</v>
      </c>
      <c r="L62" s="62" t="str">
        <f t="shared" si="3"/>
        <v/>
      </c>
      <c r="M62" s="63"/>
      <c r="N62" s="64"/>
      <c r="O62" s="64"/>
      <c r="P62" s="64"/>
      <c r="Q62" s="65"/>
    </row>
    <row r="63" ht="16.5" customHeight="1" spans="1:17">
      <c r="A63" s="114"/>
      <c r="B63" s="60"/>
      <c r="C63" s="60"/>
      <c r="D63" s="63"/>
      <c r="E63" s="62"/>
      <c r="F63" s="349"/>
      <c r="G63" s="349"/>
      <c r="H63" s="349"/>
      <c r="I63" s="349"/>
      <c r="J63" s="349"/>
      <c r="K63" s="62">
        <f t="shared" si="2"/>
        <v>0</v>
      </c>
      <c r="L63" s="62" t="str">
        <f t="shared" si="3"/>
        <v/>
      </c>
      <c r="M63" s="63"/>
      <c r="N63" s="64"/>
      <c r="O63" s="64"/>
      <c r="P63" s="64"/>
      <c r="Q63" s="65"/>
    </row>
    <row r="64" ht="16.5" customHeight="1" spans="1:17">
      <c r="A64" s="114"/>
      <c r="B64" s="60"/>
      <c r="C64" s="60"/>
      <c r="D64" s="63"/>
      <c r="E64" s="62"/>
      <c r="F64" s="349"/>
      <c r="G64" s="349"/>
      <c r="H64" s="349"/>
      <c r="I64" s="349"/>
      <c r="J64" s="349"/>
      <c r="K64" s="62">
        <f t="shared" si="2"/>
        <v>0</v>
      </c>
      <c r="L64" s="62" t="str">
        <f t="shared" si="3"/>
        <v/>
      </c>
      <c r="M64" s="63"/>
      <c r="N64" s="64"/>
      <c r="O64" s="64"/>
      <c r="P64" s="64"/>
      <c r="Q64" s="65"/>
    </row>
    <row r="65" ht="16.5" customHeight="1" spans="1:17">
      <c r="A65" s="114"/>
      <c r="B65" s="60"/>
      <c r="C65" s="60"/>
      <c r="D65" s="63"/>
      <c r="E65" s="62"/>
      <c r="F65" s="349"/>
      <c r="G65" s="349"/>
      <c r="H65" s="349"/>
      <c r="I65" s="349"/>
      <c r="J65" s="349"/>
      <c r="K65" s="62">
        <f t="shared" si="2"/>
        <v>0</v>
      </c>
      <c r="L65" s="62" t="str">
        <f t="shared" si="3"/>
        <v/>
      </c>
      <c r="M65" s="63"/>
      <c r="N65" s="64"/>
      <c r="O65" s="64"/>
      <c r="P65" s="64"/>
      <c r="Q65" s="65"/>
    </row>
    <row r="66" ht="16.5" customHeight="1" spans="1:17">
      <c r="A66" s="114"/>
      <c r="B66" s="60"/>
      <c r="C66" s="60"/>
      <c r="D66" s="63"/>
      <c r="E66" s="62"/>
      <c r="F66" s="349"/>
      <c r="G66" s="349"/>
      <c r="H66" s="349"/>
      <c r="I66" s="349"/>
      <c r="J66" s="349"/>
      <c r="K66" s="62">
        <f t="shared" si="2"/>
        <v>0</v>
      </c>
      <c r="L66" s="62" t="str">
        <f t="shared" si="3"/>
        <v/>
      </c>
      <c r="M66" s="63"/>
      <c r="N66" s="64"/>
      <c r="O66" s="64"/>
      <c r="P66" s="64"/>
      <c r="Q66" s="65"/>
    </row>
    <row r="67" ht="16.5" customHeight="1" spans="1:17">
      <c r="A67" s="114"/>
      <c r="B67" s="60"/>
      <c r="C67" s="60"/>
      <c r="D67" s="63"/>
      <c r="E67" s="62"/>
      <c r="F67" s="349"/>
      <c r="G67" s="349"/>
      <c r="H67" s="349"/>
      <c r="I67" s="349"/>
      <c r="J67" s="349"/>
      <c r="K67" s="62">
        <f t="shared" si="2"/>
        <v>0</v>
      </c>
      <c r="L67" s="62" t="str">
        <f t="shared" si="3"/>
        <v/>
      </c>
      <c r="M67" s="63"/>
      <c r="N67" s="64"/>
      <c r="O67" s="64"/>
      <c r="P67" s="64"/>
      <c r="Q67" s="65"/>
    </row>
    <row r="68" ht="16.5" customHeight="1" spans="1:17">
      <c r="A68" s="114"/>
      <c r="B68" s="60"/>
      <c r="C68" s="60"/>
      <c r="D68" s="63"/>
      <c r="E68" s="62"/>
      <c r="F68" s="349"/>
      <c r="G68" s="349"/>
      <c r="H68" s="349"/>
      <c r="I68" s="349"/>
      <c r="J68" s="349"/>
      <c r="K68" s="62">
        <f t="shared" si="2"/>
        <v>0</v>
      </c>
      <c r="L68" s="62" t="str">
        <f t="shared" si="3"/>
        <v/>
      </c>
      <c r="M68" s="63"/>
      <c r="N68" s="64"/>
      <c r="O68" s="64"/>
      <c r="P68" s="64"/>
      <c r="Q68" s="65"/>
    </row>
    <row r="69" ht="16.5" customHeight="1" spans="1:17">
      <c r="A69" s="114"/>
      <c r="B69" s="60"/>
      <c r="C69" s="60"/>
      <c r="D69" s="63"/>
      <c r="E69" s="62"/>
      <c r="F69" s="349"/>
      <c r="G69" s="349"/>
      <c r="H69" s="349"/>
      <c r="I69" s="349"/>
      <c r="J69" s="349"/>
      <c r="K69" s="62">
        <f t="shared" si="2"/>
        <v>0</v>
      </c>
      <c r="L69" s="62" t="str">
        <f t="shared" si="3"/>
        <v/>
      </c>
      <c r="M69" s="63"/>
      <c r="N69" s="64"/>
      <c r="O69" s="64"/>
      <c r="P69" s="64"/>
      <c r="Q69" s="65"/>
    </row>
    <row r="70" ht="16.5" customHeight="1" spans="1:17">
      <c r="A70" s="114"/>
      <c r="B70" s="60"/>
      <c r="C70" s="60"/>
      <c r="D70" s="63"/>
      <c r="E70" s="62"/>
      <c r="F70" s="349"/>
      <c r="G70" s="349"/>
      <c r="H70" s="349"/>
      <c r="I70" s="349"/>
      <c r="J70" s="349"/>
      <c r="K70" s="62">
        <f t="shared" si="2"/>
        <v>0</v>
      </c>
      <c r="L70" s="62" t="str">
        <f t="shared" si="3"/>
        <v/>
      </c>
      <c r="M70" s="63"/>
      <c r="N70" s="64"/>
      <c r="O70" s="64"/>
      <c r="P70" s="64"/>
      <c r="Q70" s="65"/>
    </row>
    <row r="71" ht="16.5" customHeight="1" spans="1:17">
      <c r="A71" s="114"/>
      <c r="B71" s="60"/>
      <c r="C71" s="60"/>
      <c r="D71" s="63"/>
      <c r="E71" s="62"/>
      <c r="F71" s="349"/>
      <c r="G71" s="349"/>
      <c r="H71" s="349"/>
      <c r="I71" s="349"/>
      <c r="J71" s="349"/>
      <c r="K71" s="62">
        <f t="shared" si="2"/>
        <v>0</v>
      </c>
      <c r="L71" s="62" t="str">
        <f t="shared" si="3"/>
        <v/>
      </c>
      <c r="M71" s="63"/>
      <c r="N71" s="64"/>
      <c r="O71" s="64"/>
      <c r="P71" s="64"/>
      <c r="Q71" s="65"/>
    </row>
    <row r="72" ht="16.5" customHeight="1" spans="1:17">
      <c r="A72" s="114"/>
      <c r="B72" s="60"/>
      <c r="C72" s="60"/>
      <c r="D72" s="63"/>
      <c r="E72" s="62"/>
      <c r="F72" s="349"/>
      <c r="G72" s="349"/>
      <c r="H72" s="349"/>
      <c r="I72" s="349"/>
      <c r="J72" s="349"/>
      <c r="K72" s="62">
        <f t="shared" si="2"/>
        <v>0</v>
      </c>
      <c r="L72" s="62" t="str">
        <f t="shared" si="3"/>
        <v/>
      </c>
      <c r="M72" s="63"/>
      <c r="N72" s="64"/>
      <c r="O72" s="64"/>
      <c r="P72" s="64"/>
      <c r="Q72" s="65"/>
    </row>
    <row r="73" ht="16.5" customHeight="1" spans="1:17">
      <c r="A73" s="114"/>
      <c r="B73" s="60"/>
      <c r="C73" s="60"/>
      <c r="D73" s="63"/>
      <c r="E73" s="62"/>
      <c r="F73" s="349"/>
      <c r="G73" s="349"/>
      <c r="H73" s="349"/>
      <c r="I73" s="349"/>
      <c r="J73" s="349"/>
      <c r="K73" s="62">
        <f t="shared" si="2"/>
        <v>0</v>
      </c>
      <c r="L73" s="62" t="str">
        <f t="shared" si="3"/>
        <v/>
      </c>
      <c r="M73" s="63"/>
      <c r="N73" s="64"/>
      <c r="O73" s="64"/>
      <c r="P73" s="64"/>
      <c r="Q73" s="65"/>
    </row>
    <row r="74" ht="16.5" customHeight="1" spans="1:17">
      <c r="A74" s="114"/>
      <c r="B74" s="60"/>
      <c r="C74" s="60"/>
      <c r="D74" s="63"/>
      <c r="E74" s="62"/>
      <c r="F74" s="349"/>
      <c r="G74" s="349"/>
      <c r="H74" s="349"/>
      <c r="I74" s="349"/>
      <c r="J74" s="349"/>
      <c r="K74" s="62">
        <f t="shared" si="2"/>
        <v>0</v>
      </c>
      <c r="L74" s="62" t="str">
        <f t="shared" si="3"/>
        <v/>
      </c>
      <c r="M74" s="63"/>
      <c r="N74" s="64"/>
      <c r="O74" s="64"/>
      <c r="P74" s="64"/>
      <c r="Q74" s="65"/>
    </row>
    <row r="75" ht="16.5" customHeight="1" spans="1:17">
      <c r="A75" s="114"/>
      <c r="B75" s="60"/>
      <c r="C75" s="60"/>
      <c r="D75" s="63"/>
      <c r="E75" s="62"/>
      <c r="F75" s="349"/>
      <c r="G75" s="349"/>
      <c r="H75" s="349"/>
      <c r="I75" s="349"/>
      <c r="J75" s="349"/>
      <c r="K75" s="62">
        <f t="shared" si="2"/>
        <v>0</v>
      </c>
      <c r="L75" s="62" t="str">
        <f t="shared" si="3"/>
        <v/>
      </c>
      <c r="M75" s="63"/>
      <c r="N75" s="64"/>
      <c r="O75" s="64"/>
      <c r="P75" s="64"/>
      <c r="Q75" s="65"/>
    </row>
    <row r="76" ht="16.5" customHeight="1" spans="1:17">
      <c r="A76" s="114"/>
      <c r="B76" s="60"/>
      <c r="C76" s="60"/>
      <c r="D76" s="63"/>
      <c r="E76" s="62"/>
      <c r="F76" s="349"/>
      <c r="G76" s="349"/>
      <c r="H76" s="349"/>
      <c r="I76" s="349"/>
      <c r="J76" s="349"/>
      <c r="K76" s="62">
        <f t="shared" si="2"/>
        <v>0</v>
      </c>
      <c r="L76" s="62" t="str">
        <f t="shared" si="3"/>
        <v/>
      </c>
      <c r="M76" s="63"/>
      <c r="N76" s="64"/>
      <c r="O76" s="64"/>
      <c r="P76" s="64"/>
      <c r="Q76" s="65"/>
    </row>
    <row r="77" ht="16.5" customHeight="1" spans="1:17">
      <c r="A77" s="114"/>
      <c r="B77" s="60"/>
      <c r="C77" s="60"/>
      <c r="D77" s="63"/>
      <c r="E77" s="62"/>
      <c r="F77" s="349"/>
      <c r="G77" s="349"/>
      <c r="H77" s="349"/>
      <c r="I77" s="349"/>
      <c r="J77" s="349"/>
      <c r="K77" s="62">
        <f t="shared" si="2"/>
        <v>0</v>
      </c>
      <c r="L77" s="62" t="str">
        <f t="shared" si="3"/>
        <v/>
      </c>
      <c r="M77" s="63"/>
      <c r="N77" s="64"/>
      <c r="O77" s="64"/>
      <c r="P77" s="64"/>
      <c r="Q77" s="65"/>
    </row>
    <row r="78" ht="16.5" customHeight="1" spans="1:17">
      <c r="A78" s="114"/>
      <c r="B78" s="60"/>
      <c r="C78" s="60"/>
      <c r="D78" s="63"/>
      <c r="E78" s="62"/>
      <c r="F78" s="349"/>
      <c r="G78" s="349"/>
      <c r="H78" s="349"/>
      <c r="I78" s="349"/>
      <c r="J78" s="349"/>
      <c r="K78" s="62">
        <f t="shared" si="2"/>
        <v>0</v>
      </c>
      <c r="L78" s="62" t="str">
        <f t="shared" si="3"/>
        <v/>
      </c>
      <c r="M78" s="63"/>
      <c r="N78" s="64"/>
      <c r="O78" s="64"/>
      <c r="P78" s="64"/>
      <c r="Q78" s="65"/>
    </row>
    <row r="79" ht="16.5" customHeight="1" spans="1:17">
      <c r="A79" s="114"/>
      <c r="B79" s="60"/>
      <c r="C79" s="60"/>
      <c r="D79" s="63"/>
      <c r="E79" s="62"/>
      <c r="F79" s="349"/>
      <c r="G79" s="349"/>
      <c r="H79" s="349"/>
      <c r="I79" s="349"/>
      <c r="J79" s="349"/>
      <c r="K79" s="62">
        <f t="shared" si="2"/>
        <v>0</v>
      </c>
      <c r="L79" s="62" t="str">
        <f t="shared" si="3"/>
        <v/>
      </c>
      <c r="M79" s="63"/>
      <c r="N79" s="64"/>
      <c r="O79" s="64"/>
      <c r="P79" s="64"/>
      <c r="Q79" s="65"/>
    </row>
    <row r="80" ht="16.5" customHeight="1" spans="1:17">
      <c r="A80" s="114"/>
      <c r="B80" s="60"/>
      <c r="C80" s="60"/>
      <c r="D80" s="63"/>
      <c r="E80" s="62"/>
      <c r="F80" s="349"/>
      <c r="G80" s="349"/>
      <c r="H80" s="349"/>
      <c r="I80" s="349"/>
      <c r="J80" s="349"/>
      <c r="K80" s="62">
        <f t="shared" si="2"/>
        <v>0</v>
      </c>
      <c r="L80" s="62" t="str">
        <f t="shared" si="3"/>
        <v/>
      </c>
      <c r="M80" s="63"/>
      <c r="N80" s="64"/>
      <c r="O80" s="64"/>
      <c r="P80" s="64"/>
      <c r="Q80" s="65"/>
    </row>
    <row r="81" ht="16.5" customHeight="1" spans="1:17">
      <c r="A81" s="114"/>
      <c r="B81" s="60"/>
      <c r="C81" s="60"/>
      <c r="D81" s="63"/>
      <c r="E81" s="62"/>
      <c r="F81" s="349"/>
      <c r="G81" s="349"/>
      <c r="H81" s="349"/>
      <c r="I81" s="349"/>
      <c r="J81" s="349"/>
      <c r="K81" s="62">
        <f t="shared" si="2"/>
        <v>0</v>
      </c>
      <c r="L81" s="62" t="str">
        <f t="shared" si="3"/>
        <v/>
      </c>
      <c r="M81" s="63"/>
      <c r="N81" s="64"/>
      <c r="O81" s="64"/>
      <c r="P81" s="64"/>
      <c r="Q81" s="65"/>
    </row>
    <row r="82" ht="16.5" customHeight="1" spans="1:17">
      <c r="A82" s="114"/>
      <c r="B82" s="60"/>
      <c r="C82" s="60"/>
      <c r="D82" s="63"/>
      <c r="E82" s="62"/>
      <c r="F82" s="349"/>
      <c r="G82" s="349"/>
      <c r="H82" s="349"/>
      <c r="I82" s="349"/>
      <c r="J82" s="349"/>
      <c r="K82" s="62">
        <f t="shared" si="2"/>
        <v>0</v>
      </c>
      <c r="L82" s="62" t="str">
        <f t="shared" si="3"/>
        <v/>
      </c>
      <c r="M82" s="63"/>
      <c r="N82" s="64"/>
      <c r="O82" s="64"/>
      <c r="P82" s="64"/>
      <c r="Q82" s="65"/>
    </row>
    <row r="83" ht="16.5" customHeight="1" spans="1:17">
      <c r="A83" s="114"/>
      <c r="B83" s="60"/>
      <c r="C83" s="60"/>
      <c r="D83" s="63"/>
      <c r="E83" s="62"/>
      <c r="F83" s="349"/>
      <c r="G83" s="349"/>
      <c r="H83" s="349"/>
      <c r="I83" s="349"/>
      <c r="J83" s="349"/>
      <c r="K83" s="62">
        <f t="shared" si="2"/>
        <v>0</v>
      </c>
      <c r="L83" s="62" t="str">
        <f t="shared" si="3"/>
        <v/>
      </c>
      <c r="M83" s="63"/>
      <c r="N83" s="64"/>
      <c r="O83" s="64"/>
      <c r="P83" s="64"/>
      <c r="Q83" s="65"/>
    </row>
    <row r="84" ht="16.5" customHeight="1" spans="1:17">
      <c r="A84" s="114"/>
      <c r="B84" s="60"/>
      <c r="C84" s="60"/>
      <c r="D84" s="63"/>
      <c r="E84" s="62"/>
      <c r="F84" s="349"/>
      <c r="G84" s="349"/>
      <c r="H84" s="349"/>
      <c r="I84" s="349"/>
      <c r="J84" s="349"/>
      <c r="K84" s="62">
        <f t="shared" si="2"/>
        <v>0</v>
      </c>
      <c r="L84" s="62" t="str">
        <f t="shared" si="3"/>
        <v/>
      </c>
      <c r="M84" s="63"/>
      <c r="N84" s="64"/>
      <c r="O84" s="64"/>
      <c r="P84" s="64"/>
      <c r="Q84" s="65"/>
    </row>
    <row r="85" ht="16.5" customHeight="1" spans="1:17">
      <c r="A85" s="114"/>
      <c r="B85" s="60"/>
      <c r="C85" s="60"/>
      <c r="D85" s="63"/>
      <c r="E85" s="62"/>
      <c r="F85" s="349"/>
      <c r="G85" s="349"/>
      <c r="H85" s="349"/>
      <c r="I85" s="349"/>
      <c r="J85" s="349"/>
      <c r="K85" s="62">
        <f t="shared" si="2"/>
        <v>0</v>
      </c>
      <c r="L85" s="62" t="str">
        <f t="shared" si="3"/>
        <v/>
      </c>
      <c r="M85" s="63"/>
      <c r="N85" s="64"/>
      <c r="O85" s="64"/>
      <c r="P85" s="64"/>
      <c r="Q85" s="65"/>
    </row>
    <row r="86" ht="16.5" customHeight="1" spans="1:17">
      <c r="A86" s="114"/>
      <c r="B86" s="60"/>
      <c r="C86" s="60"/>
      <c r="D86" s="63"/>
      <c r="E86" s="62"/>
      <c r="F86" s="349"/>
      <c r="G86" s="349"/>
      <c r="H86" s="349"/>
      <c r="I86" s="349"/>
      <c r="J86" s="349"/>
      <c r="K86" s="62">
        <f t="shared" si="2"/>
        <v>0</v>
      </c>
      <c r="L86" s="62" t="str">
        <f t="shared" si="3"/>
        <v/>
      </c>
      <c r="M86" s="63"/>
      <c r="N86" s="64"/>
      <c r="O86" s="64"/>
      <c r="P86" s="64"/>
      <c r="Q86" s="65"/>
    </row>
    <row r="87" ht="16.5" customHeight="1" spans="1:17">
      <c r="A87" s="56"/>
      <c r="B87" s="60"/>
      <c r="C87" s="60"/>
      <c r="D87" s="63"/>
      <c r="E87" s="62"/>
      <c r="F87" s="349" t="s">
        <v>241</v>
      </c>
      <c r="G87" s="349"/>
      <c r="H87" s="349"/>
      <c r="I87" s="349"/>
      <c r="J87" s="349">
        <f>G87</f>
        <v>0</v>
      </c>
      <c r="K87" s="62">
        <f t="shared" si="2"/>
        <v>0</v>
      </c>
      <c r="L87" s="62" t="str">
        <f t="shared" si="3"/>
        <v/>
      </c>
      <c r="M87" s="63"/>
      <c r="N87" s="64"/>
      <c r="O87" s="64"/>
      <c r="P87" s="64"/>
      <c r="Q87" s="65"/>
    </row>
    <row r="88" ht="16.5" customHeight="1" spans="1:17">
      <c r="A88" s="56"/>
      <c r="B88" s="60"/>
      <c r="C88" s="60"/>
      <c r="D88" s="63"/>
      <c r="E88" s="62"/>
      <c r="F88" s="349"/>
      <c r="G88" s="349"/>
      <c r="H88" s="349"/>
      <c r="I88" s="349"/>
      <c r="J88" s="349"/>
      <c r="K88" s="62"/>
      <c r="L88" s="62"/>
      <c r="M88" s="63"/>
      <c r="N88" s="64"/>
      <c r="O88" s="64"/>
      <c r="P88" s="64"/>
      <c r="Q88" s="65"/>
    </row>
    <row r="89" ht="16.5" customHeight="1" spans="1:17">
      <c r="A89" s="56"/>
      <c r="B89" s="60"/>
      <c r="C89" s="60"/>
      <c r="D89" s="63"/>
      <c r="E89" s="62"/>
      <c r="F89" s="349"/>
      <c r="G89" s="349"/>
      <c r="H89" s="349"/>
      <c r="I89" s="349"/>
      <c r="J89" s="349"/>
      <c r="K89" s="62"/>
      <c r="L89" s="62"/>
      <c r="M89" s="63"/>
      <c r="N89" s="64"/>
      <c r="O89" s="64"/>
      <c r="P89" s="64"/>
      <c r="Q89" s="65"/>
    </row>
    <row r="90" ht="16.5" customHeight="1" spans="1:17">
      <c r="A90" s="56"/>
      <c r="B90" s="60"/>
      <c r="C90" s="60"/>
      <c r="D90" s="63"/>
      <c r="E90" s="62"/>
      <c r="F90" s="349"/>
      <c r="G90" s="349"/>
      <c r="H90" s="349"/>
      <c r="I90" s="349"/>
      <c r="J90" s="349"/>
      <c r="K90" s="62"/>
      <c r="L90" s="62"/>
      <c r="M90" s="63"/>
      <c r="N90" s="64"/>
      <c r="O90" s="64"/>
      <c r="P90" s="64"/>
      <c r="Q90" s="65"/>
    </row>
    <row r="91" ht="16.5" customHeight="1" spans="1:17">
      <c r="A91" s="56"/>
      <c r="B91" s="60"/>
      <c r="C91" s="60"/>
      <c r="D91" s="63"/>
      <c r="E91" s="62"/>
      <c r="F91" s="349"/>
      <c r="G91" s="349"/>
      <c r="H91" s="349"/>
      <c r="I91" s="349"/>
      <c r="J91" s="349"/>
      <c r="K91" s="62"/>
      <c r="L91" s="62"/>
      <c r="M91" s="63"/>
      <c r="N91" s="64"/>
      <c r="O91" s="64"/>
      <c r="P91" s="64"/>
      <c r="Q91" s="65"/>
    </row>
    <row r="92" ht="16.5" customHeight="1" spans="1:17">
      <c r="A92" s="56"/>
      <c r="B92" s="60"/>
      <c r="C92" s="60"/>
      <c r="D92" s="63"/>
      <c r="E92" s="62"/>
      <c r="F92" s="349"/>
      <c r="G92" s="349"/>
      <c r="H92" s="349"/>
      <c r="I92" s="349"/>
      <c r="J92" s="349"/>
      <c r="K92" s="62"/>
      <c r="L92" s="62"/>
      <c r="M92" s="63"/>
      <c r="N92" s="64"/>
      <c r="O92" s="64"/>
      <c r="P92" s="64"/>
      <c r="Q92" s="65"/>
    </row>
    <row r="93" ht="16.5" customHeight="1" spans="1:17">
      <c r="A93" s="56"/>
      <c r="B93" s="60"/>
      <c r="C93" s="60"/>
      <c r="D93" s="63"/>
      <c r="E93" s="62"/>
      <c r="F93" s="349"/>
      <c r="G93" s="349"/>
      <c r="H93" s="349"/>
      <c r="I93" s="349"/>
      <c r="J93" s="349"/>
      <c r="K93" s="62"/>
      <c r="L93" s="62"/>
      <c r="M93" s="63"/>
      <c r="N93" s="64"/>
      <c r="O93" s="64"/>
      <c r="P93" s="64"/>
      <c r="Q93" s="65"/>
    </row>
    <row r="94" ht="16.5" customHeight="1" spans="1:17">
      <c r="A94" s="56"/>
      <c r="B94" s="60"/>
      <c r="C94" s="60"/>
      <c r="D94" s="63"/>
      <c r="E94" s="62"/>
      <c r="F94" s="349"/>
      <c r="G94" s="349"/>
      <c r="H94" s="349"/>
      <c r="I94" s="349"/>
      <c r="J94" s="349"/>
      <c r="K94" s="62"/>
      <c r="L94" s="62"/>
      <c r="M94" s="63"/>
      <c r="N94" s="64"/>
      <c r="O94" s="64"/>
      <c r="P94" s="64"/>
      <c r="Q94" s="65"/>
    </row>
    <row r="95" ht="16.5" customHeight="1" spans="1:17">
      <c r="A95" s="56"/>
      <c r="B95" s="60"/>
      <c r="C95" s="60"/>
      <c r="D95" s="63"/>
      <c r="E95" s="62"/>
      <c r="F95" s="349"/>
      <c r="G95" s="349"/>
      <c r="H95" s="349"/>
      <c r="I95" s="349"/>
      <c r="J95" s="349"/>
      <c r="K95" s="62"/>
      <c r="L95" s="62"/>
      <c r="M95" s="63"/>
      <c r="N95" s="64"/>
      <c r="O95" s="64"/>
      <c r="P95" s="64"/>
      <c r="Q95" s="65"/>
    </row>
    <row r="96" ht="16.5" customHeight="1" spans="1:17">
      <c r="A96" s="56"/>
      <c r="B96" s="60"/>
      <c r="C96" s="60"/>
      <c r="D96" s="63"/>
      <c r="E96" s="62"/>
      <c r="F96" s="349"/>
      <c r="G96" s="349"/>
      <c r="H96" s="349"/>
      <c r="I96" s="349"/>
      <c r="J96" s="349"/>
      <c r="K96" s="62"/>
      <c r="L96" s="62"/>
      <c r="M96" s="63"/>
      <c r="N96" s="64"/>
      <c r="O96" s="64"/>
      <c r="P96" s="64"/>
      <c r="Q96" s="65"/>
    </row>
    <row r="97" ht="16.5" customHeight="1" spans="1:17">
      <c r="A97" s="56"/>
      <c r="B97" s="60"/>
      <c r="C97" s="60"/>
      <c r="D97" s="63"/>
      <c r="E97" s="62"/>
      <c r="F97" s="349"/>
      <c r="G97" s="349"/>
      <c r="H97" s="349"/>
      <c r="I97" s="349"/>
      <c r="J97" s="349"/>
      <c r="K97" s="62"/>
      <c r="L97" s="62"/>
      <c r="M97" s="63"/>
      <c r="N97" s="64"/>
      <c r="O97" s="64"/>
      <c r="P97" s="64"/>
      <c r="Q97" s="65"/>
    </row>
    <row r="98" ht="16.5" customHeight="1" spans="1:17">
      <c r="A98" s="56"/>
      <c r="B98" s="60"/>
      <c r="C98" s="60"/>
      <c r="D98" s="63"/>
      <c r="E98" s="62"/>
      <c r="F98" s="349"/>
      <c r="G98" s="349"/>
      <c r="H98" s="349"/>
      <c r="I98" s="349"/>
      <c r="J98" s="349"/>
      <c r="K98" s="62"/>
      <c r="L98" s="62"/>
      <c r="M98" s="63"/>
      <c r="N98" s="64"/>
      <c r="O98" s="64"/>
      <c r="P98" s="64"/>
      <c r="Q98" s="65"/>
    </row>
    <row r="99" ht="16.5" customHeight="1" spans="1:17">
      <c r="A99" s="56"/>
      <c r="B99" s="60"/>
      <c r="C99" s="60"/>
      <c r="D99" s="63"/>
      <c r="E99" s="62"/>
      <c r="F99" s="349"/>
      <c r="G99" s="349"/>
      <c r="H99" s="349"/>
      <c r="I99" s="349"/>
      <c r="J99" s="349"/>
      <c r="K99" s="62"/>
      <c r="L99" s="62"/>
      <c r="M99" s="63"/>
      <c r="N99" s="64"/>
      <c r="O99" s="64"/>
      <c r="P99" s="64"/>
      <c r="Q99" s="65"/>
    </row>
    <row r="100" ht="16.5" customHeight="1" spans="1:17">
      <c r="A100" s="67" t="s">
        <v>309</v>
      </c>
      <c r="B100" s="57"/>
      <c r="C100" s="57"/>
      <c r="D100" s="63"/>
      <c r="E100" s="62">
        <f>ROUND(SUM(E7:E99),2)</f>
        <v>0</v>
      </c>
      <c r="F100" s="62"/>
      <c r="G100" s="62">
        <f>ROUND(SUM(G7:G99),2)</f>
        <v>0</v>
      </c>
      <c r="H100" s="62">
        <f>ROUND(SUM(H7:H99),2)</f>
        <v>0</v>
      </c>
      <c r="I100" s="62"/>
      <c r="J100" s="62">
        <f>ROUND(SUM(J7:J99),2)</f>
        <v>0</v>
      </c>
      <c r="K100" s="62">
        <f>J100-G100</f>
        <v>0</v>
      </c>
      <c r="L100" s="62" t="str">
        <f>IF(G100=0,"",K100/G100*100)</f>
        <v/>
      </c>
      <c r="M100" s="63"/>
      <c r="N100" s="64"/>
      <c r="O100" s="64"/>
      <c r="P100" s="64"/>
      <c r="Q100" s="65"/>
    </row>
    <row r="101" customHeight="1" spans="1:17">
      <c r="A101" s="99" t="s">
        <v>368</v>
      </c>
      <c r="B101" s="56"/>
      <c r="C101" s="57"/>
      <c r="D101" s="63"/>
      <c r="E101" s="62"/>
      <c r="F101" s="62"/>
      <c r="G101" s="62"/>
      <c r="H101" s="62"/>
      <c r="I101" s="62"/>
      <c r="J101" s="62"/>
      <c r="K101" s="62"/>
      <c r="L101" s="62"/>
      <c r="M101" s="63"/>
      <c r="N101" s="64"/>
      <c r="O101" s="64"/>
      <c r="P101" s="64"/>
      <c r="Q101" s="65"/>
    </row>
    <row r="102" customHeight="1" spans="1:17">
      <c r="A102" s="67" t="s">
        <v>309</v>
      </c>
      <c r="B102" s="57"/>
      <c r="C102" s="57"/>
      <c r="D102" s="63"/>
      <c r="E102" s="62"/>
      <c r="F102" s="62"/>
      <c r="G102" s="62">
        <f>ROUND(G100-G101,2)</f>
        <v>0</v>
      </c>
      <c r="H102" s="62"/>
      <c r="I102" s="62"/>
      <c r="J102" s="62">
        <f>ROUND(J100-J101,2)</f>
        <v>0</v>
      </c>
      <c r="K102" s="62">
        <f>J102-G102</f>
        <v>0</v>
      </c>
      <c r="L102" s="62" t="str">
        <f>IF(G102=0,"",K102/G102*100)</f>
        <v/>
      </c>
      <c r="M102" s="63"/>
      <c r="N102" s="64"/>
      <c r="O102" s="64"/>
      <c r="P102" s="64"/>
      <c r="Q102" s="65"/>
    </row>
    <row r="103" customHeight="1" spans="1:17">
      <c r="A103" s="64"/>
      <c r="B103" s="64"/>
      <c r="C103" s="64"/>
      <c r="D103" s="64"/>
      <c r="E103" s="64"/>
      <c r="F103" s="73"/>
      <c r="G103" s="73"/>
      <c r="H103" s="73"/>
      <c r="I103" s="73"/>
      <c r="J103" s="73"/>
      <c r="K103" s="73"/>
      <c r="L103" s="73"/>
      <c r="M103" s="64"/>
      <c r="N103" s="64"/>
      <c r="O103" s="64"/>
      <c r="P103" s="64"/>
      <c r="Q103" s="65"/>
    </row>
    <row r="104" customHeight="1" spans="1:17">
      <c r="A104" s="64"/>
      <c r="B104" s="64"/>
      <c r="C104" s="64"/>
      <c r="D104" s="64"/>
      <c r="E104" s="64"/>
      <c r="F104" s="73"/>
      <c r="G104" s="73"/>
      <c r="H104" s="73"/>
      <c r="I104" s="73"/>
      <c r="J104" s="73"/>
      <c r="K104" s="73"/>
      <c r="L104" s="73"/>
      <c r="M104" s="64"/>
      <c r="N104" s="64"/>
      <c r="O104" s="64"/>
      <c r="P104" s="64"/>
      <c r="Q104" s="65"/>
    </row>
    <row r="105" customHeight="1" spans="1:17">
      <c r="A105" s="64"/>
      <c r="B105" s="64"/>
      <c r="C105" s="64"/>
      <c r="D105" s="64"/>
      <c r="E105" s="64"/>
      <c r="F105" s="73"/>
      <c r="G105" s="73"/>
      <c r="H105" s="73"/>
      <c r="I105" s="73"/>
      <c r="J105" s="73"/>
      <c r="K105" s="73"/>
      <c r="L105" s="73"/>
      <c r="M105" s="64"/>
      <c r="N105" s="64"/>
      <c r="O105" s="64"/>
      <c r="P105" s="64"/>
      <c r="Q105" s="65"/>
    </row>
    <row r="106" customHeight="1" spans="1:17">
      <c r="A106" s="64"/>
      <c r="B106" s="64"/>
      <c r="C106" s="64"/>
      <c r="D106" s="64"/>
      <c r="E106" s="64"/>
      <c r="F106" s="73"/>
      <c r="G106" s="73"/>
      <c r="H106" s="73"/>
      <c r="I106" s="73"/>
      <c r="J106" s="73"/>
      <c r="K106" s="73"/>
      <c r="L106" s="73"/>
      <c r="M106" s="64"/>
      <c r="N106" s="64"/>
      <c r="O106" s="64"/>
      <c r="P106" s="64"/>
      <c r="Q106" s="65"/>
    </row>
    <row r="107" customHeight="1" spans="1:17">
      <c r="A107" s="64"/>
      <c r="B107" s="64"/>
      <c r="C107" s="64"/>
      <c r="D107" s="64"/>
      <c r="E107" s="64"/>
      <c r="F107" s="73"/>
      <c r="G107" s="73"/>
      <c r="H107" s="73"/>
      <c r="I107" s="73"/>
      <c r="J107" s="73"/>
      <c r="K107" s="73"/>
      <c r="L107" s="73"/>
      <c r="M107" s="64"/>
      <c r="N107" s="64"/>
      <c r="O107" s="64"/>
      <c r="P107" s="64"/>
      <c r="Q107" s="65"/>
    </row>
    <row r="108" customHeight="1" spans="1:17">
      <c r="A108" s="64"/>
      <c r="B108" s="64"/>
      <c r="C108" s="64"/>
      <c r="D108" s="64"/>
      <c r="E108" s="64"/>
      <c r="F108" s="73"/>
      <c r="G108" s="73"/>
      <c r="H108" s="73"/>
      <c r="I108" s="73"/>
      <c r="J108" s="73"/>
      <c r="K108" s="73"/>
      <c r="L108" s="73"/>
      <c r="M108" s="64"/>
      <c r="N108" s="64"/>
      <c r="O108" s="64"/>
      <c r="P108" s="64"/>
      <c r="Q108" s="65"/>
    </row>
    <row r="109" customHeight="1" spans="1:17">
      <c r="A109" s="64"/>
      <c r="B109" s="64"/>
      <c r="C109" s="64"/>
      <c r="D109" s="64"/>
      <c r="E109" s="64"/>
      <c r="F109" s="73"/>
      <c r="G109" s="73"/>
      <c r="H109" s="73"/>
      <c r="I109" s="73"/>
      <c r="J109" s="73"/>
      <c r="K109" s="73"/>
      <c r="L109" s="73"/>
      <c r="M109" s="64"/>
      <c r="N109" s="64"/>
      <c r="O109" s="64"/>
      <c r="P109" s="64"/>
      <c r="Q109" s="65"/>
    </row>
    <row r="110" customHeight="1" spans="1:17">
      <c r="A110" s="64"/>
      <c r="B110" s="64"/>
      <c r="C110" s="64"/>
      <c r="D110" s="64"/>
      <c r="E110" s="64"/>
      <c r="F110" s="73"/>
      <c r="G110" s="73"/>
      <c r="H110" s="73"/>
      <c r="I110" s="73"/>
      <c r="J110" s="73"/>
      <c r="K110" s="73"/>
      <c r="L110" s="73"/>
      <c r="M110" s="64"/>
      <c r="N110" s="64"/>
      <c r="O110" s="64"/>
      <c r="P110" s="64"/>
      <c r="Q110" s="65"/>
    </row>
    <row r="111" customHeight="1" spans="1:17">
      <c r="A111" s="64"/>
      <c r="B111" s="64"/>
      <c r="C111" s="64"/>
      <c r="D111" s="64"/>
      <c r="E111" s="64"/>
      <c r="F111" s="73"/>
      <c r="G111" s="73"/>
      <c r="H111" s="73"/>
      <c r="I111" s="73"/>
      <c r="J111" s="73"/>
      <c r="K111" s="73"/>
      <c r="L111" s="73"/>
      <c r="M111" s="64"/>
      <c r="N111" s="64"/>
      <c r="O111" s="64"/>
      <c r="P111" s="64"/>
      <c r="Q111" s="65"/>
    </row>
    <row r="112" customHeight="1" spans="1:17">
      <c r="A112" s="64"/>
      <c r="B112" s="64"/>
      <c r="C112" s="64"/>
      <c r="D112" s="64"/>
      <c r="E112" s="64"/>
      <c r="F112" s="73"/>
      <c r="G112" s="73"/>
      <c r="H112" s="73"/>
      <c r="I112" s="73"/>
      <c r="J112" s="73"/>
      <c r="K112" s="73"/>
      <c r="L112" s="73"/>
      <c r="M112" s="64"/>
      <c r="N112" s="64"/>
      <c r="O112" s="64"/>
      <c r="P112" s="64"/>
      <c r="Q112" s="65"/>
    </row>
    <row r="113" customHeight="1" spans="1:17">
      <c r="A113" s="64"/>
      <c r="B113" s="64"/>
      <c r="C113" s="64"/>
      <c r="D113" s="64"/>
      <c r="E113" s="64"/>
      <c r="F113" s="73"/>
      <c r="G113" s="73"/>
      <c r="H113" s="73"/>
      <c r="I113" s="73"/>
      <c r="J113" s="73"/>
      <c r="K113" s="73"/>
      <c r="L113" s="73"/>
      <c r="M113" s="64"/>
      <c r="N113" s="64"/>
      <c r="O113" s="64"/>
      <c r="P113" s="64"/>
      <c r="Q113" s="65"/>
    </row>
    <row r="114" customHeight="1" spans="1:17">
      <c r="A114" s="64"/>
      <c r="B114" s="64"/>
      <c r="C114" s="64"/>
      <c r="D114" s="64"/>
      <c r="E114" s="64"/>
      <c r="F114" s="73"/>
      <c r="G114" s="73"/>
      <c r="H114" s="73"/>
      <c r="I114" s="73"/>
      <c r="J114" s="73"/>
      <c r="K114" s="73"/>
      <c r="L114" s="73"/>
      <c r="M114" s="64"/>
      <c r="N114" s="64"/>
      <c r="O114" s="64"/>
      <c r="P114" s="64"/>
      <c r="Q114" s="65"/>
    </row>
    <row r="115" customHeight="1" spans="1:17">
      <c r="A115" s="64"/>
      <c r="B115" s="64"/>
      <c r="C115" s="64"/>
      <c r="D115" s="64"/>
      <c r="E115" s="64"/>
      <c r="F115" s="73"/>
      <c r="G115" s="73"/>
      <c r="H115" s="73"/>
      <c r="I115" s="73"/>
      <c r="J115" s="73"/>
      <c r="K115" s="73"/>
      <c r="L115" s="73"/>
      <c r="M115" s="64"/>
      <c r="N115" s="64"/>
      <c r="O115" s="64"/>
      <c r="P115" s="64"/>
      <c r="Q115" s="65"/>
    </row>
    <row r="116" customHeight="1" spans="1:17">
      <c r="A116" s="64"/>
      <c r="B116" s="64"/>
      <c r="C116" s="64"/>
      <c r="D116" s="64"/>
      <c r="E116" s="64"/>
      <c r="F116" s="73"/>
      <c r="G116" s="73"/>
      <c r="H116" s="73"/>
      <c r="I116" s="73"/>
      <c r="J116" s="73"/>
      <c r="K116" s="73"/>
      <c r="L116" s="73"/>
      <c r="M116" s="64"/>
      <c r="N116" s="64"/>
      <c r="O116" s="64"/>
      <c r="P116" s="64"/>
      <c r="Q116" s="65"/>
    </row>
    <row r="117" customHeight="1" spans="1:17">
      <c r="A117" s="64"/>
      <c r="B117" s="64"/>
      <c r="C117" s="64"/>
      <c r="D117" s="64"/>
      <c r="E117" s="64"/>
      <c r="F117" s="73"/>
      <c r="G117" s="73"/>
      <c r="H117" s="73"/>
      <c r="I117" s="73"/>
      <c r="J117" s="73"/>
      <c r="K117" s="73"/>
      <c r="L117" s="73"/>
      <c r="M117" s="64"/>
      <c r="N117" s="64"/>
      <c r="O117" s="64"/>
      <c r="P117" s="64"/>
      <c r="Q117" s="65"/>
    </row>
    <row r="118" customHeight="1" spans="1:17">
      <c r="A118" s="64"/>
      <c r="B118" s="64"/>
      <c r="C118" s="64"/>
      <c r="D118" s="64"/>
      <c r="E118" s="64"/>
      <c r="F118" s="73"/>
      <c r="G118" s="73"/>
      <c r="H118" s="73"/>
      <c r="I118" s="73"/>
      <c r="J118" s="73"/>
      <c r="K118" s="73"/>
      <c r="L118" s="73"/>
      <c r="M118" s="64"/>
      <c r="N118" s="64"/>
      <c r="O118" s="64"/>
      <c r="P118" s="64"/>
      <c r="Q118" s="65"/>
    </row>
    <row r="119" customHeight="1" spans="1:17">
      <c r="A119" s="64"/>
      <c r="B119" s="64"/>
      <c r="C119" s="64"/>
      <c r="D119" s="64"/>
      <c r="E119" s="64"/>
      <c r="F119" s="73"/>
      <c r="G119" s="73"/>
      <c r="H119" s="73"/>
      <c r="I119" s="73"/>
      <c r="J119" s="73"/>
      <c r="K119" s="73"/>
      <c r="L119" s="73"/>
      <c r="M119" s="64"/>
      <c r="N119" s="64"/>
      <c r="O119" s="64"/>
      <c r="P119" s="64"/>
      <c r="Q119" s="65"/>
    </row>
    <row r="120" customHeight="1" spans="1:17">
      <c r="A120" s="64"/>
      <c r="B120" s="64"/>
      <c r="C120" s="64"/>
      <c r="D120" s="64"/>
      <c r="E120" s="64"/>
      <c r="F120" s="73"/>
      <c r="G120" s="73"/>
      <c r="H120" s="73"/>
      <c r="I120" s="73"/>
      <c r="J120" s="73"/>
      <c r="K120" s="73"/>
      <c r="L120" s="73"/>
      <c r="M120" s="64"/>
      <c r="N120" s="64"/>
      <c r="O120" s="64"/>
      <c r="P120" s="64"/>
      <c r="Q120" s="65"/>
    </row>
    <row r="121" customHeight="1" spans="1:17">
      <c r="A121" s="64"/>
      <c r="B121" s="64"/>
      <c r="C121" s="64"/>
      <c r="D121" s="64"/>
      <c r="E121" s="64"/>
      <c r="F121" s="73"/>
      <c r="G121" s="73"/>
      <c r="H121" s="73"/>
      <c r="I121" s="73"/>
      <c r="J121" s="73"/>
      <c r="K121" s="73"/>
      <c r="L121" s="73"/>
      <c r="M121" s="64"/>
      <c r="N121" s="64"/>
      <c r="O121" s="64"/>
      <c r="P121" s="64"/>
      <c r="Q121" s="65"/>
    </row>
    <row r="122" customHeight="1" spans="1:17">
      <c r="A122" s="64"/>
      <c r="B122" s="64"/>
      <c r="C122" s="64"/>
      <c r="D122" s="64"/>
      <c r="E122" s="64"/>
      <c r="F122" s="73"/>
      <c r="G122" s="73"/>
      <c r="H122" s="73"/>
      <c r="I122" s="73"/>
      <c r="J122" s="73"/>
      <c r="K122" s="73"/>
      <c r="L122" s="73"/>
      <c r="M122" s="64"/>
      <c r="N122" s="64"/>
      <c r="O122" s="64"/>
      <c r="P122" s="64"/>
      <c r="Q122" s="65"/>
    </row>
    <row r="123" customHeight="1" spans="1:17">
      <c r="A123" s="64"/>
      <c r="B123" s="64"/>
      <c r="C123" s="64"/>
      <c r="D123" s="64"/>
      <c r="E123" s="64"/>
      <c r="F123" s="73"/>
      <c r="G123" s="73"/>
      <c r="H123" s="73"/>
      <c r="I123" s="73"/>
      <c r="J123" s="73"/>
      <c r="K123" s="73"/>
      <c r="L123" s="73"/>
      <c r="M123" s="64"/>
      <c r="N123" s="64"/>
      <c r="O123" s="64"/>
      <c r="P123" s="64"/>
      <c r="Q123" s="65"/>
    </row>
    <row r="124" customHeight="1" spans="1:17">
      <c r="A124" s="64"/>
      <c r="B124" s="64"/>
      <c r="C124" s="64"/>
      <c r="D124" s="64"/>
      <c r="E124" s="64"/>
      <c r="F124" s="73"/>
      <c r="G124" s="73"/>
      <c r="H124" s="73"/>
      <c r="I124" s="73"/>
      <c r="J124" s="73"/>
      <c r="K124" s="73"/>
      <c r="L124" s="73"/>
      <c r="M124" s="64"/>
      <c r="N124" s="64"/>
      <c r="O124" s="64"/>
      <c r="P124" s="64"/>
      <c r="Q124" s="65"/>
    </row>
    <row r="125" customHeight="1" spans="1:17">
      <c r="A125" s="64"/>
      <c r="B125" s="64"/>
      <c r="C125" s="64"/>
      <c r="D125" s="64"/>
      <c r="E125" s="64"/>
      <c r="F125" s="73"/>
      <c r="G125" s="73"/>
      <c r="H125" s="73"/>
      <c r="I125" s="73"/>
      <c r="J125" s="73"/>
      <c r="K125" s="73"/>
      <c r="L125" s="73"/>
      <c r="M125" s="64"/>
      <c r="N125" s="64"/>
      <c r="O125" s="64"/>
      <c r="P125" s="64"/>
      <c r="Q125" s="65"/>
    </row>
    <row r="126" customHeight="1" spans="1:17">
      <c r="A126" s="64"/>
      <c r="B126" s="64"/>
      <c r="C126" s="64"/>
      <c r="D126" s="64"/>
      <c r="E126" s="64"/>
      <c r="F126" s="73"/>
      <c r="G126" s="73"/>
      <c r="H126" s="73"/>
      <c r="I126" s="73"/>
      <c r="J126" s="73"/>
      <c r="K126" s="73"/>
      <c r="L126" s="73"/>
      <c r="M126" s="64"/>
      <c r="N126" s="64"/>
      <c r="O126" s="64"/>
      <c r="P126" s="64"/>
      <c r="Q126" s="65"/>
    </row>
    <row r="127" customHeight="1" spans="1:17">
      <c r="A127" s="64"/>
      <c r="B127" s="64"/>
      <c r="C127" s="64"/>
      <c r="D127" s="64"/>
      <c r="E127" s="64"/>
      <c r="F127" s="73"/>
      <c r="G127" s="73"/>
      <c r="H127" s="73"/>
      <c r="I127" s="73"/>
      <c r="J127" s="73"/>
      <c r="K127" s="73"/>
      <c r="L127" s="73"/>
      <c r="M127" s="64"/>
      <c r="N127" s="64"/>
      <c r="O127" s="64"/>
      <c r="P127" s="64"/>
      <c r="Q127" s="65"/>
    </row>
    <row r="128" customHeight="1" spans="1:17">
      <c r="A128" s="64"/>
      <c r="B128" s="64"/>
      <c r="C128" s="64"/>
      <c r="D128" s="64"/>
      <c r="E128" s="64"/>
      <c r="F128" s="73"/>
      <c r="G128" s="73"/>
      <c r="H128" s="73"/>
      <c r="I128" s="73"/>
      <c r="J128" s="73"/>
      <c r="K128" s="73"/>
      <c r="L128" s="73"/>
      <c r="M128" s="64"/>
      <c r="N128" s="64"/>
      <c r="O128" s="64"/>
      <c r="P128" s="64"/>
      <c r="Q128" s="65"/>
    </row>
    <row r="129" customHeight="1" spans="1:17">
      <c r="A129" s="64"/>
      <c r="B129" s="64"/>
      <c r="C129" s="64"/>
      <c r="D129" s="64"/>
      <c r="E129" s="64"/>
      <c r="F129" s="73"/>
      <c r="G129" s="73"/>
      <c r="H129" s="73"/>
      <c r="I129" s="73"/>
      <c r="J129" s="73"/>
      <c r="K129" s="73"/>
      <c r="L129" s="73"/>
      <c r="M129" s="64"/>
      <c r="N129" s="64"/>
      <c r="O129" s="64"/>
      <c r="P129" s="64"/>
      <c r="Q129" s="65"/>
    </row>
    <row r="130" customHeight="1" spans="1:17">
      <c r="A130" s="64"/>
      <c r="B130" s="64"/>
      <c r="C130" s="64"/>
      <c r="D130" s="64"/>
      <c r="E130" s="64"/>
      <c r="F130" s="73"/>
      <c r="G130" s="73"/>
      <c r="H130" s="73"/>
      <c r="I130" s="73"/>
      <c r="J130" s="73"/>
      <c r="K130" s="73"/>
      <c r="L130" s="73"/>
      <c r="M130" s="64"/>
      <c r="N130" s="64"/>
      <c r="O130" s="64"/>
      <c r="P130" s="64"/>
      <c r="Q130" s="65"/>
    </row>
    <row r="131" customHeight="1" spans="1:17">
      <c r="A131" s="64"/>
      <c r="B131" s="64"/>
      <c r="C131" s="64"/>
      <c r="D131" s="64"/>
      <c r="E131" s="64"/>
      <c r="F131" s="73"/>
      <c r="G131" s="73"/>
      <c r="H131" s="73"/>
      <c r="I131" s="73"/>
      <c r="J131" s="73"/>
      <c r="K131" s="73"/>
      <c r="L131" s="73"/>
      <c r="M131" s="64"/>
      <c r="N131" s="64"/>
      <c r="O131" s="64"/>
      <c r="P131" s="64"/>
      <c r="Q131" s="65"/>
    </row>
    <row r="132" customHeight="1" spans="1:17">
      <c r="A132" s="64"/>
      <c r="B132" s="64"/>
      <c r="C132" s="64"/>
      <c r="D132" s="64"/>
      <c r="E132" s="64"/>
      <c r="F132" s="73"/>
      <c r="G132" s="73"/>
      <c r="H132" s="73"/>
      <c r="I132" s="73"/>
      <c r="J132" s="73"/>
      <c r="K132" s="73"/>
      <c r="L132" s="73"/>
      <c r="M132" s="64"/>
      <c r="N132" s="64"/>
      <c r="O132" s="64"/>
      <c r="P132" s="64"/>
      <c r="Q132" s="65"/>
    </row>
    <row r="133" customHeight="1" spans="1:17">
      <c r="A133" s="64"/>
      <c r="B133" s="64"/>
      <c r="C133" s="64"/>
      <c r="D133" s="64"/>
      <c r="E133" s="64"/>
      <c r="F133" s="73"/>
      <c r="G133" s="73"/>
      <c r="H133" s="73"/>
      <c r="I133" s="73"/>
      <c r="J133" s="73"/>
      <c r="K133" s="73"/>
      <c r="L133" s="73"/>
      <c r="M133" s="64"/>
      <c r="N133" s="64"/>
      <c r="O133" s="64"/>
      <c r="P133" s="64"/>
      <c r="Q133" s="65"/>
    </row>
    <row r="134" customHeight="1" spans="1:17">
      <c r="A134" s="64"/>
      <c r="B134" s="64"/>
      <c r="C134" s="64"/>
      <c r="D134" s="64"/>
      <c r="E134" s="64"/>
      <c r="F134" s="73"/>
      <c r="G134" s="73"/>
      <c r="H134" s="73"/>
      <c r="I134" s="73"/>
      <c r="J134" s="73"/>
      <c r="K134" s="73"/>
      <c r="L134" s="73"/>
      <c r="M134" s="64"/>
      <c r="N134" s="64"/>
      <c r="O134" s="64"/>
      <c r="P134" s="64"/>
      <c r="Q134" s="65"/>
    </row>
    <row r="135" customHeight="1" spans="1:17">
      <c r="A135" s="64"/>
      <c r="B135" s="64"/>
      <c r="C135" s="64"/>
      <c r="D135" s="64"/>
      <c r="E135" s="64"/>
      <c r="F135" s="73"/>
      <c r="G135" s="73"/>
      <c r="H135" s="73"/>
      <c r="I135" s="73"/>
      <c r="J135" s="73"/>
      <c r="K135" s="73"/>
      <c r="L135" s="73"/>
      <c r="M135" s="64"/>
      <c r="N135" s="64"/>
      <c r="O135" s="64"/>
      <c r="P135" s="64"/>
      <c r="Q135" s="65"/>
    </row>
    <row r="136" customHeight="1" spans="1:17">
      <c r="A136" s="64"/>
      <c r="B136" s="64"/>
      <c r="C136" s="64"/>
      <c r="D136" s="64"/>
      <c r="E136" s="64"/>
      <c r="F136" s="73"/>
      <c r="G136" s="73"/>
      <c r="H136" s="73"/>
      <c r="I136" s="73"/>
      <c r="J136" s="73"/>
      <c r="K136" s="73"/>
      <c r="L136" s="73"/>
      <c r="M136" s="64"/>
      <c r="N136" s="64"/>
      <c r="O136" s="64"/>
      <c r="P136" s="64"/>
      <c r="Q136" s="65"/>
    </row>
    <row r="137" customHeight="1" spans="1:17">
      <c r="A137" s="64"/>
      <c r="B137" s="64"/>
      <c r="C137" s="64"/>
      <c r="D137" s="64"/>
      <c r="E137" s="64"/>
      <c r="F137" s="73"/>
      <c r="G137" s="73"/>
      <c r="H137" s="73"/>
      <c r="I137" s="73"/>
      <c r="J137" s="73"/>
      <c r="K137" s="73"/>
      <c r="L137" s="73"/>
      <c r="M137" s="64"/>
      <c r="N137" s="64"/>
      <c r="O137" s="64"/>
      <c r="P137" s="64"/>
      <c r="Q137" s="65"/>
    </row>
    <row r="138" customHeight="1" spans="1:17">
      <c r="A138" s="64"/>
      <c r="B138" s="64"/>
      <c r="C138" s="64"/>
      <c r="D138" s="64"/>
      <c r="E138" s="64"/>
      <c r="F138" s="73"/>
      <c r="G138" s="73"/>
      <c r="H138" s="73"/>
      <c r="I138" s="73"/>
      <c r="J138" s="73"/>
      <c r="K138" s="73"/>
      <c r="L138" s="73"/>
      <c r="M138" s="64"/>
      <c r="N138" s="64"/>
      <c r="O138" s="64"/>
      <c r="P138" s="64"/>
      <c r="Q138" s="65"/>
    </row>
    <row r="139" customHeight="1" spans="1:17">
      <c r="A139" s="64"/>
      <c r="B139" s="64"/>
      <c r="C139" s="64"/>
      <c r="D139" s="64"/>
      <c r="E139" s="64"/>
      <c r="F139" s="73"/>
      <c r="G139" s="73"/>
      <c r="H139" s="73"/>
      <c r="I139" s="73"/>
      <c r="J139" s="73"/>
      <c r="K139" s="73"/>
      <c r="L139" s="73"/>
      <c r="M139" s="64"/>
      <c r="N139" s="64"/>
      <c r="O139" s="64"/>
      <c r="P139" s="64"/>
      <c r="Q139" s="65"/>
    </row>
    <row r="140" customHeight="1" spans="1:17">
      <c r="A140" s="64"/>
      <c r="B140" s="64"/>
      <c r="C140" s="64"/>
      <c r="D140" s="64"/>
      <c r="E140" s="64"/>
      <c r="F140" s="73"/>
      <c r="G140" s="73"/>
      <c r="H140" s="73"/>
      <c r="I140" s="73"/>
      <c r="J140" s="73"/>
      <c r="K140" s="73"/>
      <c r="L140" s="73"/>
      <c r="M140" s="64"/>
      <c r="N140" s="64"/>
      <c r="O140" s="64"/>
      <c r="P140" s="64"/>
      <c r="Q140" s="65"/>
    </row>
    <row r="141" customHeight="1" spans="1:17">
      <c r="A141" s="64"/>
      <c r="B141" s="64"/>
      <c r="C141" s="64"/>
      <c r="D141" s="64"/>
      <c r="E141" s="64"/>
      <c r="F141" s="73"/>
      <c r="G141" s="73"/>
      <c r="H141" s="73"/>
      <c r="I141" s="73"/>
      <c r="J141" s="73"/>
      <c r="K141" s="73"/>
      <c r="L141" s="73"/>
      <c r="M141" s="64"/>
      <c r="N141" s="64"/>
      <c r="O141" s="64"/>
      <c r="P141" s="64"/>
      <c r="Q141" s="65"/>
    </row>
    <row r="142" customHeight="1" spans="1:17">
      <c r="A142" s="64"/>
      <c r="B142" s="64"/>
      <c r="C142" s="64"/>
      <c r="D142" s="64"/>
      <c r="E142" s="64"/>
      <c r="F142" s="73"/>
      <c r="G142" s="73"/>
      <c r="H142" s="73"/>
      <c r="I142" s="73"/>
      <c r="J142" s="73"/>
      <c r="K142" s="73"/>
      <c r="L142" s="73"/>
      <c r="M142" s="64"/>
      <c r="N142" s="64"/>
      <c r="O142" s="64"/>
      <c r="P142" s="64"/>
      <c r="Q142" s="65"/>
    </row>
    <row r="143" customHeight="1" spans="1:17">
      <c r="A143" s="64"/>
      <c r="B143" s="64"/>
      <c r="C143" s="64"/>
      <c r="D143" s="64"/>
      <c r="E143" s="64"/>
      <c r="F143" s="73"/>
      <c r="G143" s="73"/>
      <c r="H143" s="73"/>
      <c r="I143" s="73"/>
      <c r="J143" s="73"/>
      <c r="K143" s="73"/>
      <c r="L143" s="73"/>
      <c r="M143" s="64"/>
      <c r="N143" s="64"/>
      <c r="O143" s="64"/>
      <c r="P143" s="64"/>
      <c r="Q143" s="65"/>
    </row>
    <row r="144" customHeight="1" spans="1:17">
      <c r="A144" s="75"/>
      <c r="B144" s="75"/>
      <c r="C144" s="75"/>
      <c r="D144" s="75"/>
      <c r="E144" s="75"/>
      <c r="F144" s="350"/>
      <c r="G144" s="350"/>
      <c r="H144" s="350"/>
      <c r="I144" s="350"/>
      <c r="J144" s="350"/>
      <c r="K144" s="350"/>
      <c r="L144" s="350"/>
      <c r="M144" s="75"/>
      <c r="N144" s="75"/>
      <c r="O144" s="75"/>
      <c r="P144" s="75"/>
      <c r="Q144" s="65"/>
    </row>
    <row r="145" customHeight="1" spans="1:17">
      <c r="A145" s="75"/>
      <c r="B145" s="75"/>
      <c r="C145" s="75"/>
      <c r="D145" s="75"/>
      <c r="E145" s="75"/>
      <c r="F145" s="350"/>
      <c r="G145" s="350"/>
      <c r="H145" s="350"/>
      <c r="I145" s="350"/>
      <c r="J145" s="350"/>
      <c r="K145" s="350"/>
      <c r="L145" s="350"/>
      <c r="M145" s="75"/>
      <c r="N145" s="75"/>
      <c r="O145" s="75"/>
      <c r="P145" s="75"/>
      <c r="Q145" s="65"/>
    </row>
    <row r="146" customHeight="1" spans="1:17">
      <c r="A146" s="75"/>
      <c r="B146" s="75"/>
      <c r="C146" s="75"/>
      <c r="D146" s="75"/>
      <c r="E146" s="75"/>
      <c r="F146" s="350"/>
      <c r="G146" s="350"/>
      <c r="H146" s="350"/>
      <c r="I146" s="350"/>
      <c r="J146" s="350"/>
      <c r="K146" s="350"/>
      <c r="L146" s="350"/>
      <c r="M146" s="75"/>
      <c r="N146" s="75"/>
      <c r="O146" s="75"/>
      <c r="P146" s="75"/>
      <c r="Q146" s="65"/>
    </row>
    <row r="147" customHeight="1" spans="1:17">
      <c r="A147" s="75"/>
      <c r="B147" s="75"/>
      <c r="C147" s="75"/>
      <c r="D147" s="75"/>
      <c r="E147" s="75"/>
      <c r="F147" s="350"/>
      <c r="G147" s="350"/>
      <c r="H147" s="350"/>
      <c r="I147" s="350"/>
      <c r="J147" s="350"/>
      <c r="K147" s="350"/>
      <c r="L147" s="350"/>
      <c r="M147" s="75"/>
      <c r="N147" s="75"/>
      <c r="O147" s="75"/>
      <c r="P147" s="75"/>
      <c r="Q147" s="65"/>
    </row>
    <row r="148" customHeight="1" spans="1:17">
      <c r="A148" s="75"/>
      <c r="B148" s="75"/>
      <c r="C148" s="75"/>
      <c r="D148" s="75"/>
      <c r="E148" s="75"/>
      <c r="F148" s="350"/>
      <c r="G148" s="350"/>
      <c r="H148" s="350"/>
      <c r="I148" s="350"/>
      <c r="J148" s="350"/>
      <c r="K148" s="350"/>
      <c r="L148" s="350"/>
      <c r="M148" s="75"/>
      <c r="N148" s="75"/>
      <c r="O148" s="75"/>
      <c r="P148" s="75"/>
      <c r="Q148" s="65"/>
    </row>
    <row r="149" customHeight="1" spans="1:17">
      <c r="A149" s="76"/>
      <c r="B149" s="76"/>
      <c r="C149" s="76"/>
      <c r="D149" s="76"/>
      <c r="E149" s="76"/>
      <c r="F149" s="351"/>
      <c r="G149" s="351"/>
      <c r="H149" s="351"/>
      <c r="I149" s="351"/>
      <c r="J149" s="351"/>
      <c r="K149" s="351"/>
      <c r="L149" s="351"/>
      <c r="M149" s="76"/>
      <c r="N149" s="76"/>
      <c r="O149" s="76"/>
      <c r="P149" s="76"/>
    </row>
    <row r="150" customHeight="1" spans="1:17">
      <c r="A150" s="76"/>
      <c r="B150" s="76"/>
      <c r="C150" s="76"/>
      <c r="D150" s="76"/>
      <c r="E150" s="76"/>
      <c r="F150" s="351"/>
      <c r="G150" s="351"/>
      <c r="H150" s="351"/>
      <c r="I150" s="351"/>
      <c r="J150" s="351"/>
      <c r="K150" s="351"/>
      <c r="L150" s="351"/>
      <c r="M150" s="76"/>
      <c r="N150" s="76"/>
      <c r="O150" s="76"/>
      <c r="P150" s="76"/>
    </row>
    <row r="151" customHeight="1" spans="1:17">
      <c r="A151" s="76"/>
      <c r="B151" s="76"/>
      <c r="C151" s="76"/>
      <c r="D151" s="76"/>
      <c r="E151" s="76"/>
      <c r="F151" s="351"/>
      <c r="G151" s="351"/>
      <c r="H151" s="351"/>
      <c r="I151" s="351"/>
      <c r="J151" s="351"/>
      <c r="K151" s="351"/>
      <c r="L151" s="351"/>
      <c r="M151" s="76"/>
      <c r="N151" s="76"/>
      <c r="O151" s="76"/>
      <c r="P151" s="76"/>
    </row>
    <row r="152" customHeight="1" spans="1:17">
      <c r="A152" s="76"/>
      <c r="B152" s="76"/>
      <c r="C152" s="76"/>
      <c r="D152" s="76"/>
      <c r="E152" s="76"/>
      <c r="F152" s="351"/>
      <c r="G152" s="351"/>
      <c r="H152" s="351"/>
      <c r="I152" s="351"/>
      <c r="J152" s="351"/>
      <c r="K152" s="351"/>
      <c r="L152" s="351"/>
      <c r="M152" s="76"/>
      <c r="N152" s="76"/>
      <c r="O152" s="76"/>
      <c r="P152" s="76"/>
    </row>
    <row r="153" customHeight="1" spans="1:17">
      <c r="A153" s="76"/>
      <c r="B153" s="76"/>
      <c r="C153" s="76"/>
      <c r="D153" s="76"/>
      <c r="E153" s="76"/>
      <c r="F153" s="351"/>
      <c r="G153" s="351"/>
      <c r="H153" s="351"/>
      <c r="I153" s="351"/>
      <c r="J153" s="351"/>
      <c r="K153" s="351"/>
      <c r="L153" s="351"/>
      <c r="M153" s="76"/>
      <c r="N153" s="76"/>
      <c r="O153" s="76"/>
      <c r="P153" s="76"/>
    </row>
    <row r="154" customHeight="1" spans="1:17">
      <c r="A154" s="76"/>
      <c r="B154" s="76"/>
      <c r="C154" s="76"/>
      <c r="D154" s="76"/>
      <c r="E154" s="76"/>
      <c r="F154" s="351"/>
      <c r="G154" s="351"/>
      <c r="H154" s="351"/>
      <c r="I154" s="351"/>
      <c r="J154" s="351"/>
      <c r="K154" s="351"/>
      <c r="L154" s="351"/>
      <c r="M154" s="76"/>
      <c r="N154" s="76"/>
      <c r="O154" s="76"/>
      <c r="P154" s="76"/>
    </row>
    <row r="155" customHeight="1" spans="1:17">
      <c r="A155" s="76"/>
      <c r="B155" s="76"/>
      <c r="C155" s="76"/>
      <c r="D155" s="76"/>
      <c r="E155" s="76"/>
      <c r="F155" s="351"/>
      <c r="G155" s="351"/>
      <c r="H155" s="351"/>
      <c r="I155" s="351"/>
      <c r="J155" s="351"/>
      <c r="K155" s="351"/>
      <c r="L155" s="351"/>
      <c r="M155" s="76"/>
      <c r="N155" s="76"/>
      <c r="O155" s="76"/>
      <c r="P155" s="76"/>
    </row>
    <row r="156" customHeight="1" spans="1:17">
      <c r="A156" s="76"/>
      <c r="B156" s="76"/>
      <c r="C156" s="76"/>
      <c r="D156" s="76"/>
      <c r="E156" s="76"/>
      <c r="F156" s="351"/>
      <c r="G156" s="351"/>
      <c r="H156" s="351"/>
      <c r="I156" s="351"/>
      <c r="J156" s="351"/>
      <c r="K156" s="351"/>
      <c r="L156" s="351"/>
      <c r="M156" s="76"/>
      <c r="N156" s="76"/>
      <c r="O156" s="76"/>
      <c r="P156" s="76"/>
    </row>
    <row r="157" customHeight="1" spans="1:17">
      <c r="A157" s="76"/>
      <c r="B157" s="76"/>
      <c r="C157" s="76"/>
      <c r="D157" s="76"/>
      <c r="E157" s="76"/>
      <c r="F157" s="351"/>
      <c r="G157" s="351"/>
      <c r="H157" s="351"/>
      <c r="I157" s="351"/>
      <c r="J157" s="351"/>
      <c r="K157" s="351"/>
      <c r="L157" s="351"/>
      <c r="M157" s="76"/>
      <c r="N157" s="76"/>
      <c r="O157" s="76"/>
      <c r="P157" s="76"/>
    </row>
    <row r="158" customHeight="1" spans="1:17">
      <c r="A158" s="76"/>
      <c r="B158" s="76"/>
      <c r="C158" s="76"/>
      <c r="D158" s="76"/>
      <c r="E158" s="76"/>
      <c r="F158" s="351"/>
      <c r="G158" s="351"/>
      <c r="H158" s="351"/>
      <c r="I158" s="351"/>
      <c r="J158" s="351"/>
      <c r="K158" s="351"/>
      <c r="L158" s="351"/>
      <c r="M158" s="76"/>
      <c r="N158" s="76"/>
      <c r="O158" s="76"/>
      <c r="P158" s="76"/>
    </row>
  </sheetData>
  <mergeCells count="14">
    <mergeCell ref="A1:M1"/>
    <mergeCell ref="A2:M2"/>
    <mergeCell ref="E5:G5"/>
    <mergeCell ref="H5:J5"/>
    <mergeCell ref="A100:B100"/>
    <mergeCell ref="A101:B101"/>
    <mergeCell ref="A102:B102"/>
    <mergeCell ref="A5:A6"/>
    <mergeCell ref="B5:B6"/>
    <mergeCell ref="C5:C6"/>
    <mergeCell ref="D5:D6"/>
    <mergeCell ref="K5:K6"/>
    <mergeCell ref="L5:L6"/>
    <mergeCell ref="M5:M6"/>
  </mergeCells>
  <printOptions horizontalCentered="1"/>
  <pageMargins left="0.590277777777778" right="0.590277777777778" top="0.865972222222222" bottom="0.865972222222222" header="0.472222222222222" footer="0.590277777777778"/>
  <pageSetup paperSize="9" scale="94" fitToHeight="0" orientation="landscape" blackAndWhite="1"/>
  <headerFooter scaleWithDoc="0">
    <oddFooter>&amp;L&amp;"宋体"被评估单位填表人：李玲丽
填表日期：2022年11月8日&amp;R&amp;"宋体"评估人员：顾桂贤、林郁张、李杨</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22">
    <pageSetUpPr fitToPage="1"/>
  </sheetPr>
  <dimension ref="A1:P85"/>
  <sheetViews>
    <sheetView view="pageBreakPreview" zoomScaleNormal="100" workbookViewId="0">
      <selection activeCell="S26" sqref="S26"/>
    </sheetView>
  </sheetViews>
  <sheetFormatPr defaultColWidth="9" defaultRowHeight="15.75" customHeight="1"/>
  <cols>
    <col min="1" max="1" width="4.66666666666667" style="48" customWidth="1"/>
    <col min="2" max="2" width="16.1666666666667" style="48" customWidth="1"/>
    <col min="3" max="3" width="15.6666666666667" style="48" customWidth="1"/>
    <col min="4" max="4" width="5" style="48" customWidth="1"/>
    <col min="5" max="5" width="10.1666666666667" style="345" customWidth="1"/>
    <col min="6" max="6" width="8.83333333333333" style="345" customWidth="1"/>
    <col min="7" max="7" width="13" style="345" customWidth="1"/>
    <col min="8" max="9" width="8.5" style="345" customWidth="1"/>
    <col min="10" max="10" width="12.1666666666667" style="345" customWidth="1"/>
    <col min="11" max="11" width="8.33333333333333" style="345" customWidth="1"/>
    <col min="12" max="12" width="7.66666666666667" style="345" customWidth="1"/>
    <col min="13" max="13" width="8" style="48" customWidth="1"/>
    <col min="14" max="16384" width="9" style="48"/>
  </cols>
  <sheetData>
    <row r="1" s="46" customFormat="1" ht="30" customHeight="1" spans="1:16">
      <c r="A1" s="49" t="s">
        <v>398</v>
      </c>
      <c r="B1" s="79"/>
      <c r="C1" s="79"/>
      <c r="D1" s="79"/>
      <c r="E1" s="79"/>
      <c r="F1" s="79"/>
      <c r="G1" s="79"/>
      <c r="H1" s="79"/>
      <c r="I1" s="79"/>
      <c r="J1" s="79"/>
      <c r="K1" s="79"/>
      <c r="L1" s="79"/>
      <c r="M1" s="79"/>
    </row>
    <row r="2" ht="16.5" customHeight="1" spans="1:16">
      <c r="A2" s="50" t="str">
        <f>公用信息!E7</f>
        <v>评估基准日：2025年10月31日</v>
      </c>
      <c r="B2" s="50"/>
      <c r="C2" s="50"/>
      <c r="D2" s="50"/>
      <c r="E2" s="50"/>
      <c r="F2" s="50"/>
      <c r="G2" s="51"/>
      <c r="H2" s="51"/>
      <c r="I2" s="51"/>
      <c r="J2" s="51"/>
      <c r="K2" s="51"/>
      <c r="L2" s="51"/>
      <c r="M2" s="51"/>
      <c r="N2" s="52"/>
      <c r="O2" s="52"/>
    </row>
    <row r="3" ht="16.5" customHeight="1" spans="1:16">
      <c r="A3" s="50"/>
      <c r="B3" s="50"/>
      <c r="C3" s="50"/>
      <c r="D3" s="50"/>
      <c r="E3" s="50"/>
      <c r="F3" s="50"/>
      <c r="G3" s="51"/>
      <c r="H3" s="51"/>
      <c r="I3" s="51"/>
      <c r="J3" s="51"/>
      <c r="K3" s="51"/>
      <c r="L3" s="53" t="s">
        <v>399</v>
      </c>
      <c r="M3" s="53"/>
      <c r="N3" s="52"/>
      <c r="O3" s="52"/>
    </row>
    <row r="4" ht="16.5" customHeight="1" spans="1:16">
      <c r="A4" s="90" t="str">
        <f>公用信息!E6</f>
        <v>被评估单位：杭州建德杭氧气体有限公司</v>
      </c>
      <c r="B4" s="52"/>
      <c r="C4" s="52"/>
      <c r="D4" s="52"/>
      <c r="E4" s="346"/>
      <c r="F4" s="346"/>
      <c r="G4" s="346"/>
      <c r="H4" s="346"/>
      <c r="I4" s="346"/>
      <c r="J4" s="346"/>
      <c r="K4" s="346"/>
      <c r="L4" s="346"/>
      <c r="M4" s="55" t="e">
        <f>#REF!</f>
        <v>#REF!</v>
      </c>
      <c r="N4" s="52"/>
      <c r="O4" s="52"/>
    </row>
    <row r="5" s="47" customFormat="1" ht="16.5" customHeight="1" spans="1:16">
      <c r="A5" s="56" t="s">
        <v>175</v>
      </c>
      <c r="B5" s="56" t="s">
        <v>400</v>
      </c>
      <c r="C5" s="56" t="s">
        <v>401</v>
      </c>
      <c r="D5" s="166" t="s">
        <v>374</v>
      </c>
      <c r="E5" s="56" t="s">
        <v>111</v>
      </c>
      <c r="F5" s="56"/>
      <c r="G5" s="56"/>
      <c r="H5" s="347" t="s">
        <v>112</v>
      </c>
      <c r="I5" s="347"/>
      <c r="J5" s="347"/>
      <c r="K5" s="166" t="s">
        <v>113</v>
      </c>
      <c r="L5" s="347" t="s">
        <v>114</v>
      </c>
      <c r="M5" s="56" t="s">
        <v>247</v>
      </c>
      <c r="N5" s="58"/>
      <c r="O5" s="58"/>
      <c r="P5" s="59"/>
    </row>
    <row r="6" s="47" customFormat="1" ht="16.5" customHeight="1" spans="1:16">
      <c r="A6" s="56"/>
      <c r="B6" s="56"/>
      <c r="C6" s="56"/>
      <c r="D6" s="169"/>
      <c r="E6" s="56" t="s">
        <v>375</v>
      </c>
      <c r="F6" s="56" t="s">
        <v>376</v>
      </c>
      <c r="G6" s="56" t="s">
        <v>377</v>
      </c>
      <c r="H6" s="347" t="s">
        <v>378</v>
      </c>
      <c r="I6" s="56" t="s">
        <v>376</v>
      </c>
      <c r="J6" s="347" t="s">
        <v>377</v>
      </c>
      <c r="K6" s="169"/>
      <c r="L6" s="347"/>
      <c r="M6" s="56"/>
      <c r="N6" s="58"/>
      <c r="O6" s="58"/>
      <c r="P6" s="59"/>
    </row>
    <row r="7" ht="16.5" customHeight="1" spans="1:16">
      <c r="A7" s="114"/>
      <c r="B7" s="179"/>
      <c r="C7" s="56"/>
      <c r="D7" s="348"/>
      <c r="E7" s="349"/>
      <c r="F7" s="349"/>
      <c r="G7" s="349"/>
      <c r="H7" s="185"/>
      <c r="I7" s="62"/>
      <c r="J7" s="62"/>
      <c r="K7" s="62">
        <f t="shared" ref="K7:K15" si="0">J7-G7</f>
        <v>0</v>
      </c>
      <c r="L7" s="62" t="str">
        <f t="shared" ref="L7:L15" si="1">IF(G7=0,"",K7/G7*100)</f>
        <v/>
      </c>
      <c r="M7" s="63"/>
      <c r="N7" s="64"/>
      <c r="O7" s="64"/>
      <c r="P7" s="65"/>
    </row>
    <row r="8" ht="16.5" customHeight="1" spans="1:16">
      <c r="A8" s="56"/>
      <c r="B8" s="60"/>
      <c r="C8" s="56"/>
      <c r="D8" s="63"/>
      <c r="E8" s="349"/>
      <c r="F8" s="349"/>
      <c r="G8" s="349"/>
      <c r="H8" s="62"/>
      <c r="I8" s="62"/>
      <c r="J8" s="62"/>
      <c r="K8" s="62">
        <f t="shared" si="0"/>
        <v>0</v>
      </c>
      <c r="L8" s="62" t="str">
        <f t="shared" si="1"/>
        <v/>
      </c>
      <c r="M8" s="63"/>
      <c r="N8" s="64"/>
      <c r="O8" s="64"/>
      <c r="P8" s="65"/>
    </row>
    <row r="9" ht="16.5" customHeight="1" spans="1:16">
      <c r="A9" s="56"/>
      <c r="B9" s="60"/>
      <c r="C9" s="56"/>
      <c r="D9" s="63"/>
      <c r="E9" s="349"/>
      <c r="F9" s="349"/>
      <c r="G9" s="349"/>
      <c r="H9" s="62"/>
      <c r="I9" s="62"/>
      <c r="J9" s="62"/>
      <c r="K9" s="62">
        <f t="shared" si="0"/>
        <v>0</v>
      </c>
      <c r="L9" s="62" t="str">
        <f t="shared" si="1"/>
        <v/>
      </c>
      <c r="M9" s="63"/>
      <c r="N9" s="64"/>
      <c r="O9" s="64"/>
      <c r="P9" s="65"/>
    </row>
    <row r="10" ht="16.5" customHeight="1" spans="1:16">
      <c r="A10" s="56"/>
      <c r="B10" s="60"/>
      <c r="C10" s="56"/>
      <c r="D10" s="63"/>
      <c r="E10" s="349"/>
      <c r="F10" s="349"/>
      <c r="G10" s="349"/>
      <c r="H10" s="62"/>
      <c r="I10" s="62"/>
      <c r="J10" s="62"/>
      <c r="K10" s="62">
        <f t="shared" si="0"/>
        <v>0</v>
      </c>
      <c r="L10" s="62" t="str">
        <f t="shared" si="1"/>
        <v/>
      </c>
      <c r="M10" s="63"/>
      <c r="N10" s="64"/>
      <c r="O10" s="64"/>
      <c r="P10" s="65"/>
    </row>
    <row r="11" ht="16.5" customHeight="1" spans="1:16">
      <c r="A11" s="56"/>
      <c r="B11" s="60"/>
      <c r="C11" s="56"/>
      <c r="D11" s="63"/>
      <c r="E11" s="349"/>
      <c r="F11" s="349"/>
      <c r="G11" s="349"/>
      <c r="H11" s="62"/>
      <c r="I11" s="62"/>
      <c r="J11" s="62"/>
      <c r="K11" s="62">
        <f t="shared" si="0"/>
        <v>0</v>
      </c>
      <c r="L11" s="62" t="str">
        <f t="shared" si="1"/>
        <v/>
      </c>
      <c r="M11" s="63"/>
      <c r="N11" s="64"/>
      <c r="O11" s="64"/>
      <c r="P11" s="65"/>
    </row>
    <row r="12" ht="16.5" customHeight="1" spans="1:16">
      <c r="A12" s="56"/>
      <c r="B12" s="60"/>
      <c r="C12" s="56"/>
      <c r="D12" s="63"/>
      <c r="E12" s="349"/>
      <c r="F12" s="349"/>
      <c r="G12" s="349"/>
      <c r="H12" s="62"/>
      <c r="I12" s="62"/>
      <c r="J12" s="62"/>
      <c r="K12" s="62">
        <f t="shared" si="0"/>
        <v>0</v>
      </c>
      <c r="L12" s="62" t="str">
        <f t="shared" si="1"/>
        <v/>
      </c>
      <c r="M12" s="63"/>
      <c r="N12" s="64"/>
      <c r="O12" s="64"/>
      <c r="P12" s="65"/>
    </row>
    <row r="13" ht="16.5" customHeight="1" spans="1:16">
      <c r="A13" s="56"/>
      <c r="B13" s="60"/>
      <c r="C13" s="56"/>
      <c r="D13" s="63"/>
      <c r="E13" s="349"/>
      <c r="F13" s="349"/>
      <c r="G13" s="349"/>
      <c r="H13" s="62"/>
      <c r="I13" s="62"/>
      <c r="J13" s="62"/>
      <c r="K13" s="62">
        <f t="shared" si="0"/>
        <v>0</v>
      </c>
      <c r="L13" s="62" t="str">
        <f t="shared" si="1"/>
        <v/>
      </c>
      <c r="M13" s="63"/>
      <c r="N13" s="64"/>
      <c r="O13" s="64"/>
      <c r="P13" s="65"/>
    </row>
    <row r="14" ht="16.5" customHeight="1" spans="1:16">
      <c r="A14" s="56"/>
      <c r="B14" s="60"/>
      <c r="C14" s="56"/>
      <c r="D14" s="63"/>
      <c r="E14" s="349"/>
      <c r="F14" s="349"/>
      <c r="G14" s="349"/>
      <c r="H14" s="62"/>
      <c r="I14" s="62"/>
      <c r="J14" s="62"/>
      <c r="K14" s="62">
        <f t="shared" si="0"/>
        <v>0</v>
      </c>
      <c r="L14" s="62" t="str">
        <f t="shared" si="1"/>
        <v/>
      </c>
      <c r="M14" s="63"/>
      <c r="N14" s="64"/>
      <c r="O14" s="64"/>
      <c r="P14" s="65"/>
    </row>
    <row r="15" ht="16.5" customHeight="1" spans="1:16">
      <c r="A15" s="56"/>
      <c r="B15" s="60"/>
      <c r="C15" s="56"/>
      <c r="D15" s="63"/>
      <c r="E15" s="349"/>
      <c r="F15" s="349"/>
      <c r="G15" s="349"/>
      <c r="H15" s="62"/>
      <c r="I15" s="62"/>
      <c r="J15" s="62"/>
      <c r="K15" s="62">
        <f t="shared" si="0"/>
        <v>0</v>
      </c>
      <c r="L15" s="62" t="str">
        <f t="shared" si="1"/>
        <v/>
      </c>
      <c r="M15" s="63"/>
      <c r="N15" s="64"/>
      <c r="O15" s="64"/>
      <c r="P15" s="65"/>
    </row>
    <row r="16" ht="16.5" customHeight="1" spans="1:16">
      <c r="A16" s="56"/>
      <c r="B16" s="60"/>
      <c r="C16" s="56"/>
      <c r="D16" s="63"/>
      <c r="E16" s="349"/>
      <c r="F16" s="349"/>
      <c r="G16" s="349"/>
      <c r="H16" s="62"/>
      <c r="I16" s="62"/>
      <c r="J16" s="62"/>
      <c r="K16" s="62">
        <f t="shared" ref="K16:K27" si="2">J16-G16</f>
        <v>0</v>
      </c>
      <c r="L16" s="62" t="str">
        <f t="shared" ref="L16:L27" si="3">IF(G16=0,"",K16/G16*100)</f>
        <v/>
      </c>
      <c r="M16" s="63"/>
      <c r="N16" s="64"/>
      <c r="O16" s="64"/>
      <c r="P16" s="65"/>
    </row>
    <row r="17" ht="16.5" customHeight="1" spans="1:16">
      <c r="A17" s="56"/>
      <c r="B17" s="60"/>
      <c r="C17" s="56"/>
      <c r="D17" s="63"/>
      <c r="E17" s="349"/>
      <c r="F17" s="349"/>
      <c r="G17" s="349"/>
      <c r="H17" s="62"/>
      <c r="I17" s="62"/>
      <c r="J17" s="62"/>
      <c r="K17" s="62">
        <f t="shared" si="2"/>
        <v>0</v>
      </c>
      <c r="L17" s="62" t="str">
        <f t="shared" si="3"/>
        <v/>
      </c>
      <c r="M17" s="63"/>
      <c r="N17" s="64"/>
      <c r="O17" s="64"/>
      <c r="P17" s="65"/>
    </row>
    <row r="18" ht="16.5" customHeight="1" spans="1:16">
      <c r="A18" s="56"/>
      <c r="B18" s="60"/>
      <c r="C18" s="56"/>
      <c r="D18" s="63"/>
      <c r="E18" s="349"/>
      <c r="F18" s="349"/>
      <c r="G18" s="349"/>
      <c r="H18" s="62"/>
      <c r="I18" s="62"/>
      <c r="J18" s="62"/>
      <c r="K18" s="62">
        <f t="shared" si="2"/>
        <v>0</v>
      </c>
      <c r="L18" s="62" t="str">
        <f t="shared" si="3"/>
        <v/>
      </c>
      <c r="M18" s="63"/>
      <c r="N18" s="64"/>
      <c r="O18" s="64"/>
      <c r="P18" s="65"/>
    </row>
    <row r="19" ht="16.5" customHeight="1" spans="1:16">
      <c r="A19" s="56"/>
      <c r="B19" s="60"/>
      <c r="C19" s="56"/>
      <c r="D19" s="63"/>
      <c r="E19" s="349"/>
      <c r="F19" s="349"/>
      <c r="G19" s="349"/>
      <c r="H19" s="62"/>
      <c r="I19" s="62"/>
      <c r="J19" s="62"/>
      <c r="K19" s="62">
        <f t="shared" si="2"/>
        <v>0</v>
      </c>
      <c r="L19" s="62" t="str">
        <f t="shared" si="3"/>
        <v/>
      </c>
      <c r="M19" s="63"/>
      <c r="N19" s="64"/>
      <c r="O19" s="64"/>
      <c r="P19" s="65"/>
    </row>
    <row r="20" ht="16.5" customHeight="1" spans="1:16">
      <c r="A20" s="56"/>
      <c r="B20" s="60"/>
      <c r="C20" s="56"/>
      <c r="D20" s="63"/>
      <c r="E20" s="349"/>
      <c r="F20" s="349"/>
      <c r="G20" s="349"/>
      <c r="H20" s="62"/>
      <c r="I20" s="62"/>
      <c r="J20" s="62"/>
      <c r="K20" s="62">
        <f t="shared" si="2"/>
        <v>0</v>
      </c>
      <c r="L20" s="62" t="str">
        <f t="shared" si="3"/>
        <v/>
      </c>
      <c r="M20" s="63"/>
      <c r="N20" s="64"/>
      <c r="O20" s="64"/>
      <c r="P20" s="65"/>
    </row>
    <row r="21" ht="16.5" customHeight="1" spans="1:16">
      <c r="A21" s="56"/>
      <c r="B21" s="60"/>
      <c r="C21" s="56"/>
      <c r="D21" s="63"/>
      <c r="E21" s="349"/>
      <c r="F21" s="349"/>
      <c r="G21" s="349"/>
      <c r="H21" s="62"/>
      <c r="I21" s="62"/>
      <c r="J21" s="62"/>
      <c r="K21" s="62">
        <f t="shared" si="2"/>
        <v>0</v>
      </c>
      <c r="L21" s="62" t="str">
        <f t="shared" si="3"/>
        <v/>
      </c>
      <c r="M21" s="63"/>
      <c r="N21" s="64"/>
      <c r="O21" s="64"/>
      <c r="P21" s="65"/>
    </row>
    <row r="22" ht="16.5" customHeight="1" spans="1:16">
      <c r="A22" s="56"/>
      <c r="B22" s="60"/>
      <c r="C22" s="56"/>
      <c r="D22" s="63"/>
      <c r="E22" s="349"/>
      <c r="F22" s="349"/>
      <c r="G22" s="349"/>
      <c r="H22" s="62"/>
      <c r="I22" s="62"/>
      <c r="J22" s="62"/>
      <c r="K22" s="62">
        <f t="shared" si="2"/>
        <v>0</v>
      </c>
      <c r="L22" s="62" t="str">
        <f t="shared" si="3"/>
        <v/>
      </c>
      <c r="M22" s="63"/>
      <c r="N22" s="64"/>
      <c r="O22" s="64"/>
      <c r="P22" s="65"/>
    </row>
    <row r="23" ht="16.5" customHeight="1" spans="1:16">
      <c r="A23" s="56"/>
      <c r="B23" s="60"/>
      <c r="C23" s="56"/>
      <c r="D23" s="63"/>
      <c r="E23" s="349"/>
      <c r="F23" s="349"/>
      <c r="G23" s="349"/>
      <c r="H23" s="62"/>
      <c r="I23" s="62"/>
      <c r="J23" s="62"/>
      <c r="K23" s="62">
        <f t="shared" si="2"/>
        <v>0</v>
      </c>
      <c r="L23" s="62" t="str">
        <f t="shared" si="3"/>
        <v/>
      </c>
      <c r="M23" s="63"/>
      <c r="N23" s="64"/>
      <c r="O23" s="64"/>
      <c r="P23" s="65"/>
    </row>
    <row r="24" ht="16.5" customHeight="1" spans="1:16">
      <c r="A24" s="56"/>
      <c r="B24" s="60"/>
      <c r="C24" s="56"/>
      <c r="D24" s="63"/>
      <c r="E24" s="349"/>
      <c r="F24" s="349"/>
      <c r="G24" s="349"/>
      <c r="H24" s="62"/>
      <c r="I24" s="62"/>
      <c r="J24" s="62"/>
      <c r="K24" s="62">
        <f t="shared" si="2"/>
        <v>0</v>
      </c>
      <c r="L24" s="62" t="str">
        <f t="shared" si="3"/>
        <v/>
      </c>
      <c r="M24" s="63"/>
      <c r="N24" s="64"/>
      <c r="O24" s="64"/>
      <c r="P24" s="65"/>
    </row>
    <row r="25" ht="16.5" customHeight="1" spans="1:16">
      <c r="A25" s="56"/>
      <c r="B25" s="60"/>
      <c r="C25" s="56"/>
      <c r="D25" s="63"/>
      <c r="E25" s="349"/>
      <c r="F25" s="349"/>
      <c r="G25" s="349"/>
      <c r="H25" s="62"/>
      <c r="I25" s="62"/>
      <c r="J25" s="62"/>
      <c r="K25" s="62">
        <f t="shared" si="2"/>
        <v>0</v>
      </c>
      <c r="L25" s="62" t="str">
        <f t="shared" si="3"/>
        <v/>
      </c>
      <c r="M25" s="63"/>
      <c r="N25" s="64"/>
      <c r="O25" s="64"/>
      <c r="P25" s="65"/>
    </row>
    <row r="26" ht="16.5" customHeight="1" spans="1:16">
      <c r="A26" s="56"/>
      <c r="B26" s="60"/>
      <c r="C26" s="56"/>
      <c r="D26" s="63"/>
      <c r="E26" s="349"/>
      <c r="F26" s="349"/>
      <c r="G26" s="349"/>
      <c r="H26" s="62"/>
      <c r="I26" s="62"/>
      <c r="J26" s="62"/>
      <c r="K26" s="62">
        <f t="shared" si="2"/>
        <v>0</v>
      </c>
      <c r="L26" s="62" t="str">
        <f t="shared" si="3"/>
        <v/>
      </c>
      <c r="M26" s="63"/>
      <c r="N26" s="64"/>
      <c r="O26" s="64"/>
      <c r="P26" s="65"/>
    </row>
    <row r="27" ht="16.5" customHeight="1" spans="1:16">
      <c r="A27" s="67" t="s">
        <v>309</v>
      </c>
      <c r="B27" s="57"/>
      <c r="C27" s="56"/>
      <c r="D27" s="63"/>
      <c r="E27" s="62">
        <f>ROUND(SUM(E7:E26),2)</f>
        <v>0</v>
      </c>
      <c r="F27" s="62"/>
      <c r="G27" s="62">
        <f>ROUND(SUM(G7:G26),2)</f>
        <v>0</v>
      </c>
      <c r="H27" s="62">
        <f>ROUND(SUM(H7:H26),2)</f>
        <v>0</v>
      </c>
      <c r="I27" s="62"/>
      <c r="J27" s="62">
        <f>ROUND(SUM(J7:J26),2)</f>
        <v>0</v>
      </c>
      <c r="K27" s="62">
        <f t="shared" si="2"/>
        <v>0</v>
      </c>
      <c r="L27" s="62" t="str">
        <f t="shared" si="3"/>
        <v/>
      </c>
      <c r="M27" s="63"/>
      <c r="N27" s="64"/>
      <c r="O27" s="64"/>
      <c r="P27" s="65"/>
    </row>
    <row r="28" customHeight="1" spans="1:16">
      <c r="A28" s="99" t="s">
        <v>368</v>
      </c>
      <c r="B28" s="56"/>
      <c r="C28" s="56"/>
      <c r="D28" s="63"/>
      <c r="E28" s="62"/>
      <c r="F28" s="62"/>
      <c r="G28" s="62"/>
      <c r="H28" s="62"/>
      <c r="I28" s="62"/>
      <c r="J28" s="62"/>
      <c r="K28" s="62"/>
      <c r="L28" s="62"/>
      <c r="M28" s="63"/>
      <c r="N28" s="64"/>
      <c r="O28" s="64"/>
      <c r="P28" s="65"/>
    </row>
    <row r="29" customHeight="1" spans="1:16">
      <c r="A29" s="67" t="s">
        <v>309</v>
      </c>
      <c r="B29" s="57"/>
      <c r="C29" s="56"/>
      <c r="D29" s="63"/>
      <c r="E29" s="62"/>
      <c r="F29" s="62"/>
      <c r="G29" s="62">
        <f>ROUND(G27-G28,2)</f>
        <v>0</v>
      </c>
      <c r="H29" s="62"/>
      <c r="I29" s="62"/>
      <c r="J29" s="62">
        <f>ROUND(J27-J28,2)</f>
        <v>0</v>
      </c>
      <c r="K29" s="62">
        <f>J29-G29</f>
        <v>0</v>
      </c>
      <c r="L29" s="62" t="str">
        <f>IF(G29=0,"",K29/G29*100)</f>
        <v/>
      </c>
      <c r="M29" s="63"/>
      <c r="N29" s="64"/>
      <c r="O29" s="64"/>
      <c r="P29" s="65"/>
    </row>
    <row r="30" customHeight="1" spans="1:16">
      <c r="A30" s="64"/>
      <c r="B30" s="64"/>
      <c r="C30" s="64"/>
      <c r="D30" s="64"/>
      <c r="E30" s="73"/>
      <c r="F30" s="73"/>
      <c r="G30" s="73"/>
      <c r="H30" s="73"/>
      <c r="I30" s="73"/>
      <c r="J30" s="73"/>
      <c r="K30" s="73"/>
      <c r="L30" s="73"/>
      <c r="M30" s="64"/>
      <c r="N30" s="64"/>
      <c r="O30" s="64"/>
      <c r="P30" s="65"/>
    </row>
    <row r="31" customHeight="1" spans="1:16">
      <c r="A31" s="64"/>
      <c r="B31" s="64"/>
      <c r="C31" s="64"/>
      <c r="D31" s="64"/>
      <c r="E31" s="73"/>
      <c r="F31" s="73"/>
      <c r="G31" s="73"/>
      <c r="H31" s="73"/>
      <c r="I31" s="73"/>
      <c r="J31" s="73"/>
      <c r="K31" s="73"/>
      <c r="L31" s="73"/>
      <c r="M31" s="64"/>
      <c r="N31" s="64"/>
      <c r="O31" s="64"/>
      <c r="P31" s="65"/>
    </row>
    <row r="32" customHeight="1" spans="1:16">
      <c r="A32" s="64"/>
      <c r="B32" s="64"/>
      <c r="C32" s="64"/>
      <c r="D32" s="64"/>
      <c r="E32" s="73"/>
      <c r="F32" s="73"/>
      <c r="G32" s="73"/>
      <c r="H32" s="73"/>
      <c r="I32" s="73"/>
      <c r="J32" s="73"/>
      <c r="K32" s="73"/>
      <c r="L32" s="73"/>
      <c r="M32" s="64"/>
      <c r="N32" s="64"/>
      <c r="O32" s="64"/>
      <c r="P32" s="65"/>
    </row>
    <row r="33" customHeight="1" spans="1:16">
      <c r="A33" s="64"/>
      <c r="B33" s="64"/>
      <c r="C33" s="64"/>
      <c r="D33" s="64"/>
      <c r="E33" s="73"/>
      <c r="F33" s="73"/>
      <c r="G33" s="73"/>
      <c r="H33" s="73"/>
      <c r="I33" s="73"/>
      <c r="J33" s="73"/>
      <c r="K33" s="73"/>
      <c r="L33" s="73"/>
      <c r="M33" s="64"/>
      <c r="N33" s="64"/>
      <c r="O33" s="64"/>
      <c r="P33" s="65"/>
    </row>
    <row r="34" customHeight="1" spans="1:16">
      <c r="A34" s="64"/>
      <c r="B34" s="64"/>
      <c r="C34" s="64"/>
      <c r="D34" s="64"/>
      <c r="E34" s="73"/>
      <c r="F34" s="73"/>
      <c r="G34" s="73"/>
      <c r="H34" s="73"/>
      <c r="I34" s="73"/>
      <c r="J34" s="73"/>
      <c r="K34" s="73"/>
      <c r="L34" s="73"/>
      <c r="M34" s="64"/>
      <c r="N34" s="64"/>
      <c r="O34" s="64"/>
      <c r="P34" s="65"/>
    </row>
    <row r="35" customHeight="1" spans="1:16">
      <c r="A35" s="64"/>
      <c r="B35" s="64"/>
      <c r="C35" s="64"/>
      <c r="D35" s="64"/>
      <c r="E35" s="73"/>
      <c r="F35" s="73"/>
      <c r="G35" s="73"/>
      <c r="H35" s="73"/>
      <c r="I35" s="73"/>
      <c r="J35" s="73"/>
      <c r="K35" s="73"/>
      <c r="L35" s="73"/>
      <c r="M35" s="64"/>
      <c r="N35" s="64"/>
      <c r="O35" s="64"/>
      <c r="P35" s="65"/>
    </row>
    <row r="36" customHeight="1" spans="1:16">
      <c r="A36" s="64"/>
      <c r="B36" s="64"/>
      <c r="C36" s="64"/>
      <c r="D36" s="64"/>
      <c r="E36" s="73"/>
      <c r="F36" s="73"/>
      <c r="G36" s="73"/>
      <c r="H36" s="73"/>
      <c r="I36" s="73"/>
      <c r="J36" s="73"/>
      <c r="K36" s="73"/>
      <c r="L36" s="73"/>
      <c r="M36" s="64"/>
      <c r="N36" s="64"/>
      <c r="O36" s="64"/>
      <c r="P36" s="65"/>
    </row>
    <row r="37" customHeight="1" spans="1:16">
      <c r="A37" s="64"/>
      <c r="B37" s="64"/>
      <c r="C37" s="64"/>
      <c r="D37" s="64"/>
      <c r="E37" s="73"/>
      <c r="F37" s="73"/>
      <c r="G37" s="73"/>
      <c r="H37" s="73"/>
      <c r="I37" s="73"/>
      <c r="J37" s="73"/>
      <c r="K37" s="73"/>
      <c r="L37" s="73"/>
      <c r="M37" s="64"/>
      <c r="N37" s="64"/>
      <c r="O37" s="64"/>
      <c r="P37" s="65"/>
    </row>
    <row r="38" customHeight="1" spans="1:16">
      <c r="A38" s="64"/>
      <c r="B38" s="64"/>
      <c r="C38" s="64"/>
      <c r="D38" s="64"/>
      <c r="E38" s="73"/>
      <c r="F38" s="73"/>
      <c r="G38" s="73"/>
      <c r="H38" s="73"/>
      <c r="I38" s="73"/>
      <c r="J38" s="73"/>
      <c r="K38" s="73"/>
      <c r="L38" s="73"/>
      <c r="M38" s="64"/>
      <c r="N38" s="64"/>
      <c r="O38" s="64"/>
      <c r="P38" s="65"/>
    </row>
    <row r="39" customHeight="1" spans="1:16">
      <c r="A39" s="64"/>
      <c r="B39" s="64"/>
      <c r="C39" s="64"/>
      <c r="D39" s="64"/>
      <c r="E39" s="73"/>
      <c r="F39" s="73"/>
      <c r="G39" s="73"/>
      <c r="H39" s="73"/>
      <c r="I39" s="73"/>
      <c r="J39" s="73"/>
      <c r="K39" s="73"/>
      <c r="L39" s="73"/>
      <c r="M39" s="64"/>
      <c r="N39" s="64"/>
      <c r="O39" s="64"/>
      <c r="P39" s="65"/>
    </row>
    <row r="40" customHeight="1" spans="1:16">
      <c r="A40" s="64"/>
      <c r="B40" s="64"/>
      <c r="C40" s="64"/>
      <c r="D40" s="64"/>
      <c r="E40" s="73"/>
      <c r="F40" s="73"/>
      <c r="G40" s="73"/>
      <c r="H40" s="73"/>
      <c r="I40" s="73"/>
      <c r="J40" s="73"/>
      <c r="K40" s="73"/>
      <c r="L40" s="73"/>
      <c r="M40" s="64"/>
      <c r="N40" s="64"/>
      <c r="O40" s="64"/>
      <c r="P40" s="65"/>
    </row>
    <row r="41" customHeight="1" spans="1:16">
      <c r="A41" s="64"/>
      <c r="B41" s="64"/>
      <c r="C41" s="64"/>
      <c r="D41" s="64"/>
      <c r="E41" s="73"/>
      <c r="F41" s="73"/>
      <c r="G41" s="73"/>
      <c r="H41" s="73"/>
      <c r="I41" s="73"/>
      <c r="J41" s="73"/>
      <c r="K41" s="73"/>
      <c r="L41" s="73"/>
      <c r="M41" s="64"/>
      <c r="N41" s="64"/>
      <c r="O41" s="64"/>
      <c r="P41" s="65"/>
    </row>
    <row r="42" customHeight="1" spans="1:16">
      <c r="A42" s="64"/>
      <c r="B42" s="64"/>
      <c r="C42" s="64"/>
      <c r="D42" s="64"/>
      <c r="E42" s="73"/>
      <c r="F42" s="73"/>
      <c r="G42" s="73"/>
      <c r="H42" s="73"/>
      <c r="I42" s="73"/>
      <c r="J42" s="73"/>
      <c r="K42" s="73"/>
      <c r="L42" s="73"/>
      <c r="M42" s="64"/>
      <c r="N42" s="64"/>
      <c r="O42" s="64"/>
      <c r="P42" s="65"/>
    </row>
    <row r="43" customHeight="1" spans="1:16">
      <c r="A43" s="64"/>
      <c r="B43" s="64"/>
      <c r="C43" s="64"/>
      <c r="D43" s="64"/>
      <c r="E43" s="73"/>
      <c r="F43" s="73"/>
      <c r="G43" s="73"/>
      <c r="H43" s="73"/>
      <c r="I43" s="73"/>
      <c r="J43" s="73"/>
      <c r="K43" s="73"/>
      <c r="L43" s="73"/>
      <c r="M43" s="64"/>
      <c r="N43" s="64"/>
      <c r="O43" s="64"/>
      <c r="P43" s="65"/>
    </row>
    <row r="44" customHeight="1" spans="1:16">
      <c r="A44" s="64"/>
      <c r="B44" s="64"/>
      <c r="C44" s="64"/>
      <c r="D44" s="64"/>
      <c r="E44" s="73"/>
      <c r="F44" s="73"/>
      <c r="G44" s="73"/>
      <c r="H44" s="73"/>
      <c r="I44" s="73"/>
      <c r="J44" s="73"/>
      <c r="K44" s="73"/>
      <c r="L44" s="73"/>
      <c r="M44" s="64"/>
      <c r="N44" s="64"/>
      <c r="O44" s="64"/>
      <c r="P44" s="65"/>
    </row>
    <row r="45" customHeight="1" spans="1:16">
      <c r="A45" s="64"/>
      <c r="B45" s="64"/>
      <c r="C45" s="64"/>
      <c r="D45" s="64"/>
      <c r="E45" s="73"/>
      <c r="F45" s="73"/>
      <c r="G45" s="73"/>
      <c r="H45" s="73"/>
      <c r="I45" s="73"/>
      <c r="J45" s="73"/>
      <c r="K45" s="73"/>
      <c r="L45" s="73"/>
      <c r="M45" s="64"/>
      <c r="N45" s="64"/>
      <c r="O45" s="64"/>
      <c r="P45" s="65"/>
    </row>
    <row r="46" customHeight="1" spans="1:16">
      <c r="A46" s="64"/>
      <c r="B46" s="64"/>
      <c r="C46" s="64"/>
      <c r="D46" s="64"/>
      <c r="E46" s="73"/>
      <c r="F46" s="73"/>
      <c r="G46" s="73"/>
      <c r="H46" s="73"/>
      <c r="I46" s="73"/>
      <c r="J46" s="73"/>
      <c r="K46" s="73"/>
      <c r="L46" s="73"/>
      <c r="M46" s="64"/>
      <c r="N46" s="64"/>
      <c r="O46" s="64"/>
      <c r="P46" s="65"/>
    </row>
    <row r="47" customHeight="1" spans="1:16">
      <c r="A47" s="64"/>
      <c r="B47" s="64"/>
      <c r="C47" s="64"/>
      <c r="D47" s="64"/>
      <c r="E47" s="73"/>
      <c r="F47" s="73"/>
      <c r="G47" s="73"/>
      <c r="H47" s="73"/>
      <c r="I47" s="73"/>
      <c r="J47" s="73"/>
      <c r="K47" s="73"/>
      <c r="L47" s="73"/>
      <c r="M47" s="64"/>
      <c r="N47" s="64"/>
      <c r="O47" s="64"/>
      <c r="P47" s="65"/>
    </row>
    <row r="48" customHeight="1" spans="1:16">
      <c r="A48" s="64"/>
      <c r="B48" s="64"/>
      <c r="C48" s="64"/>
      <c r="D48" s="64"/>
      <c r="E48" s="73"/>
      <c r="F48" s="73"/>
      <c r="G48" s="73"/>
      <c r="H48" s="73"/>
      <c r="I48" s="73"/>
      <c r="J48" s="73"/>
      <c r="K48" s="73"/>
      <c r="L48" s="73"/>
      <c r="M48" s="64"/>
      <c r="N48" s="64"/>
      <c r="O48" s="64"/>
      <c r="P48" s="65"/>
    </row>
    <row r="49" customHeight="1" spans="1:16">
      <c r="A49" s="64"/>
      <c r="B49" s="64"/>
      <c r="C49" s="64"/>
      <c r="D49" s="64"/>
      <c r="E49" s="73"/>
      <c r="F49" s="73"/>
      <c r="G49" s="73"/>
      <c r="H49" s="73"/>
      <c r="I49" s="73"/>
      <c r="J49" s="73"/>
      <c r="K49" s="73"/>
      <c r="L49" s="73"/>
      <c r="M49" s="64"/>
      <c r="N49" s="64"/>
      <c r="O49" s="64"/>
      <c r="P49" s="65"/>
    </row>
    <row r="50" customHeight="1" spans="1:16">
      <c r="A50" s="64"/>
      <c r="B50" s="64"/>
      <c r="C50" s="64"/>
      <c r="D50" s="64"/>
      <c r="E50" s="73"/>
      <c r="F50" s="73"/>
      <c r="G50" s="73"/>
      <c r="H50" s="73"/>
      <c r="I50" s="73"/>
      <c r="J50" s="73"/>
      <c r="K50" s="73"/>
      <c r="L50" s="73"/>
      <c r="M50" s="64"/>
      <c r="N50" s="64"/>
      <c r="O50" s="64"/>
      <c r="P50" s="65"/>
    </row>
    <row r="51" customHeight="1" spans="1:16">
      <c r="A51" s="64"/>
      <c r="B51" s="64"/>
      <c r="C51" s="64"/>
      <c r="D51" s="64"/>
      <c r="E51" s="73"/>
      <c r="F51" s="73"/>
      <c r="G51" s="73"/>
      <c r="H51" s="73"/>
      <c r="I51" s="73"/>
      <c r="J51" s="73"/>
      <c r="K51" s="73"/>
      <c r="L51" s="73"/>
      <c r="M51" s="64"/>
      <c r="N51" s="64"/>
      <c r="O51" s="64"/>
      <c r="P51" s="65"/>
    </row>
    <row r="52" customHeight="1" spans="1:16">
      <c r="A52" s="64"/>
      <c r="B52" s="64"/>
      <c r="C52" s="64"/>
      <c r="D52" s="64"/>
      <c r="E52" s="73"/>
      <c r="F52" s="73"/>
      <c r="G52" s="73"/>
      <c r="H52" s="73"/>
      <c r="I52" s="73"/>
      <c r="J52" s="73"/>
      <c r="K52" s="73"/>
      <c r="L52" s="73"/>
      <c r="M52" s="64"/>
      <c r="N52" s="64"/>
      <c r="O52" s="64"/>
      <c r="P52" s="65"/>
    </row>
    <row r="53" customHeight="1" spans="1:16">
      <c r="A53" s="64"/>
      <c r="B53" s="64"/>
      <c r="C53" s="64"/>
      <c r="D53" s="64"/>
      <c r="E53" s="73"/>
      <c r="F53" s="73"/>
      <c r="G53" s="73"/>
      <c r="H53" s="73"/>
      <c r="I53" s="73"/>
      <c r="J53" s="73"/>
      <c r="K53" s="73"/>
      <c r="L53" s="73"/>
      <c r="M53" s="64"/>
      <c r="N53" s="64"/>
      <c r="O53" s="64"/>
      <c r="P53" s="65"/>
    </row>
    <row r="54" customHeight="1" spans="1:16">
      <c r="A54" s="64"/>
      <c r="B54" s="64"/>
      <c r="C54" s="64"/>
      <c r="D54" s="64"/>
      <c r="E54" s="73"/>
      <c r="F54" s="73"/>
      <c r="G54" s="73"/>
      <c r="H54" s="73"/>
      <c r="I54" s="73"/>
      <c r="J54" s="73"/>
      <c r="K54" s="73"/>
      <c r="L54" s="73"/>
      <c r="M54" s="64"/>
      <c r="N54" s="64"/>
      <c r="O54" s="64"/>
      <c r="P54" s="65"/>
    </row>
    <row r="55" customHeight="1" spans="1:16">
      <c r="A55" s="64"/>
      <c r="B55" s="64"/>
      <c r="C55" s="64"/>
      <c r="D55" s="64"/>
      <c r="E55" s="73"/>
      <c r="F55" s="73"/>
      <c r="G55" s="73"/>
      <c r="H55" s="73"/>
      <c r="I55" s="73"/>
      <c r="J55" s="73"/>
      <c r="K55" s="73"/>
      <c r="L55" s="73"/>
      <c r="M55" s="64"/>
      <c r="N55" s="64"/>
      <c r="O55" s="64"/>
      <c r="P55" s="65"/>
    </row>
    <row r="56" customHeight="1" spans="1:16">
      <c r="A56" s="64"/>
      <c r="B56" s="64"/>
      <c r="C56" s="64"/>
      <c r="D56" s="64"/>
      <c r="E56" s="73"/>
      <c r="F56" s="73"/>
      <c r="G56" s="73"/>
      <c r="H56" s="73"/>
      <c r="I56" s="73"/>
      <c r="J56" s="73"/>
      <c r="K56" s="73"/>
      <c r="L56" s="73"/>
      <c r="M56" s="64"/>
      <c r="N56" s="64"/>
      <c r="O56" s="64"/>
      <c r="P56" s="65"/>
    </row>
    <row r="57" customHeight="1" spans="1:16">
      <c r="A57" s="64"/>
      <c r="B57" s="64"/>
      <c r="C57" s="64"/>
      <c r="D57" s="64"/>
      <c r="E57" s="73"/>
      <c r="F57" s="73"/>
      <c r="G57" s="73"/>
      <c r="H57" s="73"/>
      <c r="I57" s="73"/>
      <c r="J57" s="73"/>
      <c r="K57" s="73"/>
      <c r="L57" s="73"/>
      <c r="M57" s="64"/>
      <c r="N57" s="64"/>
      <c r="O57" s="64"/>
      <c r="P57" s="65"/>
    </row>
    <row r="58" customHeight="1" spans="1:16">
      <c r="A58" s="64"/>
      <c r="B58" s="64"/>
      <c r="C58" s="64"/>
      <c r="D58" s="64"/>
      <c r="E58" s="73"/>
      <c r="F58" s="73"/>
      <c r="G58" s="73"/>
      <c r="H58" s="73"/>
      <c r="I58" s="73"/>
      <c r="J58" s="73"/>
      <c r="K58" s="73"/>
      <c r="L58" s="73"/>
      <c r="M58" s="64"/>
      <c r="N58" s="64"/>
      <c r="O58" s="64"/>
      <c r="P58" s="65"/>
    </row>
    <row r="59" customHeight="1" spans="1:16">
      <c r="A59" s="64"/>
      <c r="B59" s="64"/>
      <c r="C59" s="64"/>
      <c r="D59" s="64"/>
      <c r="E59" s="73"/>
      <c r="F59" s="73"/>
      <c r="G59" s="73"/>
      <c r="H59" s="73"/>
      <c r="I59" s="73"/>
      <c r="J59" s="73"/>
      <c r="K59" s="73"/>
      <c r="L59" s="73"/>
      <c r="M59" s="64"/>
      <c r="N59" s="64"/>
      <c r="O59" s="64"/>
      <c r="P59" s="65"/>
    </row>
    <row r="60" customHeight="1" spans="1:16">
      <c r="A60" s="64"/>
      <c r="B60" s="64"/>
      <c r="C60" s="64"/>
      <c r="D60" s="64"/>
      <c r="E60" s="73"/>
      <c r="F60" s="73"/>
      <c r="G60" s="73"/>
      <c r="H60" s="73"/>
      <c r="I60" s="73"/>
      <c r="J60" s="73"/>
      <c r="K60" s="73"/>
      <c r="L60" s="73"/>
      <c r="M60" s="64"/>
      <c r="N60" s="64"/>
      <c r="O60" s="64"/>
      <c r="P60" s="65"/>
    </row>
    <row r="61" customHeight="1" spans="1:16">
      <c r="A61" s="64"/>
      <c r="B61" s="64"/>
      <c r="C61" s="64"/>
      <c r="D61" s="64"/>
      <c r="E61" s="73"/>
      <c r="F61" s="73"/>
      <c r="G61" s="73"/>
      <c r="H61" s="73"/>
      <c r="I61" s="73"/>
      <c r="J61" s="73"/>
      <c r="K61" s="73"/>
      <c r="L61" s="73"/>
      <c r="M61" s="64"/>
      <c r="N61" s="64"/>
      <c r="O61" s="64"/>
      <c r="P61" s="65"/>
    </row>
    <row r="62" customHeight="1" spans="1:16">
      <c r="A62" s="64"/>
      <c r="B62" s="64"/>
      <c r="C62" s="64"/>
      <c r="D62" s="64"/>
      <c r="E62" s="73"/>
      <c r="F62" s="73"/>
      <c r="G62" s="73"/>
      <c r="H62" s="73"/>
      <c r="I62" s="73"/>
      <c r="J62" s="73"/>
      <c r="K62" s="73"/>
      <c r="L62" s="73"/>
      <c r="M62" s="64"/>
      <c r="N62" s="64"/>
      <c r="O62" s="64"/>
      <c r="P62" s="65"/>
    </row>
    <row r="63" customHeight="1" spans="1:16">
      <c r="A63" s="64"/>
      <c r="B63" s="64"/>
      <c r="C63" s="64"/>
      <c r="D63" s="64"/>
      <c r="E63" s="73"/>
      <c r="F63" s="73"/>
      <c r="G63" s="73"/>
      <c r="H63" s="73"/>
      <c r="I63" s="73"/>
      <c r="J63" s="73"/>
      <c r="K63" s="73"/>
      <c r="L63" s="73"/>
      <c r="M63" s="64"/>
      <c r="N63" s="64"/>
      <c r="O63" s="64"/>
      <c r="P63" s="65"/>
    </row>
    <row r="64" customHeight="1" spans="1:16">
      <c r="A64" s="64"/>
      <c r="B64" s="64"/>
      <c r="C64" s="64"/>
      <c r="D64" s="64"/>
      <c r="E64" s="73"/>
      <c r="F64" s="73"/>
      <c r="G64" s="73"/>
      <c r="H64" s="73"/>
      <c r="I64" s="73"/>
      <c r="J64" s="73"/>
      <c r="K64" s="73"/>
      <c r="L64" s="73"/>
      <c r="M64" s="64"/>
      <c r="N64" s="64"/>
      <c r="O64" s="64"/>
      <c r="P64" s="65"/>
    </row>
    <row r="65" customHeight="1" spans="1:16">
      <c r="A65" s="64"/>
      <c r="B65" s="64"/>
      <c r="C65" s="64"/>
      <c r="D65" s="64"/>
      <c r="E65" s="73"/>
      <c r="F65" s="73"/>
      <c r="G65" s="73"/>
      <c r="H65" s="73"/>
      <c r="I65" s="73"/>
      <c r="J65" s="73"/>
      <c r="K65" s="73"/>
      <c r="L65" s="73"/>
      <c r="M65" s="64"/>
      <c r="N65" s="64"/>
      <c r="O65" s="64"/>
      <c r="P65" s="65"/>
    </row>
    <row r="66" customHeight="1" spans="1:16">
      <c r="A66" s="64"/>
      <c r="B66" s="64"/>
      <c r="C66" s="64"/>
      <c r="D66" s="64"/>
      <c r="E66" s="73"/>
      <c r="F66" s="73"/>
      <c r="G66" s="73"/>
      <c r="H66" s="73"/>
      <c r="I66" s="73"/>
      <c r="J66" s="73"/>
      <c r="K66" s="73"/>
      <c r="L66" s="73"/>
      <c r="M66" s="64"/>
      <c r="N66" s="64"/>
      <c r="O66" s="64"/>
      <c r="P66" s="65"/>
    </row>
    <row r="67" customHeight="1" spans="1:16">
      <c r="A67" s="64"/>
      <c r="B67" s="64"/>
      <c r="C67" s="64"/>
      <c r="D67" s="64"/>
      <c r="E67" s="73"/>
      <c r="F67" s="73"/>
      <c r="G67" s="73"/>
      <c r="H67" s="73"/>
      <c r="I67" s="73"/>
      <c r="J67" s="73"/>
      <c r="K67" s="73"/>
      <c r="L67" s="73"/>
      <c r="M67" s="64"/>
      <c r="N67" s="64"/>
      <c r="O67" s="64"/>
      <c r="P67" s="65"/>
    </row>
    <row r="68" customHeight="1" spans="1:16">
      <c r="A68" s="64"/>
      <c r="B68" s="64"/>
      <c r="C68" s="64"/>
      <c r="D68" s="64"/>
      <c r="E68" s="73"/>
      <c r="F68" s="73"/>
      <c r="G68" s="73"/>
      <c r="H68" s="73"/>
      <c r="I68" s="73"/>
      <c r="J68" s="73"/>
      <c r="K68" s="73"/>
      <c r="L68" s="73"/>
      <c r="M68" s="64"/>
      <c r="N68" s="64"/>
      <c r="O68" s="64"/>
      <c r="P68" s="65"/>
    </row>
    <row r="69" customHeight="1" spans="1:16">
      <c r="A69" s="64"/>
      <c r="B69" s="64"/>
      <c r="C69" s="64"/>
      <c r="D69" s="64"/>
      <c r="E69" s="73"/>
      <c r="F69" s="73"/>
      <c r="G69" s="73"/>
      <c r="H69" s="73"/>
      <c r="I69" s="73"/>
      <c r="J69" s="73"/>
      <c r="K69" s="73"/>
      <c r="L69" s="73"/>
      <c r="M69" s="64"/>
      <c r="N69" s="64"/>
      <c r="O69" s="64"/>
      <c r="P69" s="65"/>
    </row>
    <row r="70" customHeight="1" spans="1:16">
      <c r="A70" s="64"/>
      <c r="B70" s="64"/>
      <c r="C70" s="64"/>
      <c r="D70" s="64"/>
      <c r="E70" s="73"/>
      <c r="F70" s="73"/>
      <c r="G70" s="73"/>
      <c r="H70" s="73"/>
      <c r="I70" s="73"/>
      <c r="J70" s="73"/>
      <c r="K70" s="73"/>
      <c r="L70" s="73"/>
      <c r="M70" s="64"/>
      <c r="N70" s="64"/>
      <c r="O70" s="64"/>
      <c r="P70" s="65"/>
    </row>
    <row r="71" customHeight="1" spans="1:16">
      <c r="A71" s="75"/>
      <c r="B71" s="75"/>
      <c r="C71" s="75"/>
      <c r="D71" s="75"/>
      <c r="E71" s="350"/>
      <c r="F71" s="350"/>
      <c r="G71" s="350"/>
      <c r="H71" s="350"/>
      <c r="I71" s="350"/>
      <c r="J71" s="350"/>
      <c r="K71" s="350"/>
      <c r="L71" s="350"/>
      <c r="M71" s="75"/>
      <c r="N71" s="75"/>
      <c r="O71" s="75"/>
      <c r="P71" s="65"/>
    </row>
    <row r="72" customHeight="1" spans="1:16">
      <c r="A72" s="75"/>
      <c r="B72" s="75"/>
      <c r="C72" s="75"/>
      <c r="D72" s="75"/>
      <c r="E72" s="350"/>
      <c r="F72" s="350"/>
      <c r="G72" s="350"/>
      <c r="H72" s="350"/>
      <c r="I72" s="350"/>
      <c r="J72" s="350"/>
      <c r="K72" s="350"/>
      <c r="L72" s="350"/>
      <c r="M72" s="75"/>
      <c r="N72" s="75"/>
      <c r="O72" s="75"/>
      <c r="P72" s="65"/>
    </row>
    <row r="73" customHeight="1" spans="1:16">
      <c r="A73" s="75"/>
      <c r="B73" s="75"/>
      <c r="C73" s="75"/>
      <c r="D73" s="75"/>
      <c r="E73" s="350"/>
      <c r="F73" s="350"/>
      <c r="G73" s="350"/>
      <c r="H73" s="350"/>
      <c r="I73" s="350"/>
      <c r="J73" s="350"/>
      <c r="K73" s="350"/>
      <c r="L73" s="350"/>
      <c r="M73" s="75"/>
      <c r="N73" s="75"/>
      <c r="O73" s="75"/>
      <c r="P73" s="65"/>
    </row>
    <row r="74" customHeight="1" spans="1:16">
      <c r="A74" s="75"/>
      <c r="B74" s="75"/>
      <c r="C74" s="75"/>
      <c r="D74" s="75"/>
      <c r="E74" s="350"/>
      <c r="F74" s="350"/>
      <c r="G74" s="350"/>
      <c r="H74" s="350"/>
      <c r="I74" s="350"/>
      <c r="J74" s="350"/>
      <c r="K74" s="350"/>
      <c r="L74" s="350"/>
      <c r="M74" s="75"/>
      <c r="N74" s="75"/>
      <c r="O74" s="75"/>
      <c r="P74" s="65"/>
    </row>
    <row r="75" customHeight="1" spans="1:16">
      <c r="A75" s="75"/>
      <c r="B75" s="75"/>
      <c r="C75" s="75"/>
      <c r="D75" s="75"/>
      <c r="E75" s="350"/>
      <c r="F75" s="350"/>
      <c r="G75" s="350"/>
      <c r="H75" s="350"/>
      <c r="I75" s="350"/>
      <c r="J75" s="350"/>
      <c r="K75" s="350"/>
      <c r="L75" s="350"/>
      <c r="M75" s="75"/>
      <c r="N75" s="75"/>
      <c r="O75" s="75"/>
      <c r="P75" s="65"/>
    </row>
    <row r="76" customHeight="1" spans="1:16">
      <c r="A76" s="76"/>
      <c r="B76" s="76"/>
      <c r="C76" s="76"/>
      <c r="D76" s="76"/>
      <c r="E76" s="351"/>
      <c r="F76" s="351"/>
      <c r="G76" s="351"/>
      <c r="H76" s="351"/>
      <c r="I76" s="351"/>
      <c r="J76" s="351"/>
      <c r="K76" s="351"/>
      <c r="L76" s="351"/>
      <c r="M76" s="76"/>
      <c r="N76" s="76"/>
      <c r="O76" s="76"/>
    </row>
    <row r="77" customHeight="1" spans="1:16">
      <c r="A77" s="76"/>
      <c r="B77" s="76"/>
      <c r="C77" s="76"/>
      <c r="D77" s="76"/>
      <c r="E77" s="351"/>
      <c r="F77" s="351"/>
      <c r="G77" s="351"/>
      <c r="H77" s="351"/>
      <c r="I77" s="351"/>
      <c r="J77" s="351"/>
      <c r="K77" s="351"/>
      <c r="L77" s="351"/>
      <c r="M77" s="76"/>
      <c r="N77" s="76"/>
      <c r="O77" s="76"/>
    </row>
    <row r="78" customHeight="1" spans="1:16">
      <c r="A78" s="76"/>
      <c r="B78" s="76"/>
      <c r="C78" s="76"/>
      <c r="D78" s="76"/>
      <c r="E78" s="351"/>
      <c r="F78" s="351"/>
      <c r="G78" s="351"/>
      <c r="H78" s="351"/>
      <c r="I78" s="351"/>
      <c r="J78" s="351"/>
      <c r="K78" s="351"/>
      <c r="L78" s="351"/>
      <c r="M78" s="76"/>
      <c r="N78" s="76"/>
      <c r="O78" s="76"/>
    </row>
    <row r="79" customHeight="1" spans="1:16">
      <c r="A79" s="76"/>
      <c r="B79" s="76"/>
      <c r="C79" s="76"/>
      <c r="D79" s="76"/>
      <c r="E79" s="351"/>
      <c r="F79" s="351"/>
      <c r="G79" s="351"/>
      <c r="H79" s="351"/>
      <c r="I79" s="351"/>
      <c r="J79" s="351"/>
      <c r="K79" s="351"/>
      <c r="L79" s="351"/>
      <c r="M79" s="76"/>
      <c r="N79" s="76"/>
      <c r="O79" s="76"/>
    </row>
    <row r="80" customHeight="1" spans="1:16">
      <c r="A80" s="76"/>
      <c r="B80" s="76"/>
      <c r="C80" s="76"/>
      <c r="D80" s="76"/>
      <c r="E80" s="351"/>
      <c r="F80" s="351"/>
      <c r="G80" s="351"/>
      <c r="H80" s="351"/>
      <c r="I80" s="351"/>
      <c r="J80" s="351"/>
      <c r="K80" s="351"/>
      <c r="L80" s="351"/>
      <c r="M80" s="76"/>
      <c r="N80" s="76"/>
      <c r="O80" s="76"/>
    </row>
    <row r="81" customHeight="1" spans="1:15">
      <c r="A81" s="76"/>
      <c r="B81" s="76"/>
      <c r="C81" s="76"/>
      <c r="D81" s="76"/>
      <c r="E81" s="351"/>
      <c r="F81" s="351"/>
      <c r="G81" s="351"/>
      <c r="H81" s="351"/>
      <c r="I81" s="351"/>
      <c r="J81" s="351"/>
      <c r="K81" s="351"/>
      <c r="L81" s="351"/>
      <c r="M81" s="76"/>
      <c r="N81" s="76"/>
      <c r="O81" s="76"/>
    </row>
    <row r="82" customHeight="1" spans="1:15">
      <c r="A82" s="76"/>
      <c r="B82" s="76"/>
      <c r="C82" s="76"/>
      <c r="D82" s="76"/>
      <c r="E82" s="351"/>
      <c r="F82" s="351"/>
      <c r="G82" s="351"/>
      <c r="H82" s="351"/>
      <c r="I82" s="351"/>
      <c r="J82" s="351"/>
      <c r="K82" s="351"/>
      <c r="L82" s="351"/>
      <c r="M82" s="76"/>
      <c r="N82" s="76"/>
      <c r="O82" s="76"/>
    </row>
    <row r="83" customHeight="1" spans="1:15">
      <c r="A83" s="76"/>
      <c r="B83" s="76"/>
      <c r="C83" s="76"/>
      <c r="D83" s="76"/>
      <c r="E83" s="351"/>
      <c r="F83" s="351"/>
      <c r="G83" s="351"/>
      <c r="H83" s="351"/>
      <c r="I83" s="351"/>
      <c r="J83" s="351"/>
      <c r="K83" s="351"/>
      <c r="L83" s="351"/>
      <c r="M83" s="76"/>
      <c r="N83" s="76"/>
      <c r="O83" s="76"/>
    </row>
    <row r="84" customHeight="1" spans="1:15">
      <c r="A84" s="76"/>
      <c r="B84" s="76"/>
      <c r="C84" s="76"/>
      <c r="D84" s="76"/>
      <c r="E84" s="351"/>
      <c r="F84" s="351"/>
      <c r="G84" s="351"/>
      <c r="H84" s="351"/>
      <c r="I84" s="351"/>
      <c r="J84" s="351"/>
      <c r="K84" s="351"/>
      <c r="L84" s="351"/>
      <c r="M84" s="76"/>
      <c r="N84" s="76"/>
      <c r="O84" s="76"/>
    </row>
    <row r="85" customHeight="1" spans="1:15">
      <c r="A85" s="76"/>
      <c r="B85" s="76"/>
      <c r="C85" s="76"/>
      <c r="D85" s="76"/>
      <c r="E85" s="351"/>
      <c r="F85" s="351"/>
      <c r="G85" s="351"/>
      <c r="H85" s="351"/>
      <c r="I85" s="351"/>
      <c r="J85" s="351"/>
      <c r="K85" s="351"/>
      <c r="L85" s="351"/>
      <c r="M85" s="76"/>
      <c r="N85" s="76"/>
      <c r="O85" s="76"/>
    </row>
  </sheetData>
  <mergeCells count="15">
    <mergeCell ref="A1:M1"/>
    <mergeCell ref="A2:M2"/>
    <mergeCell ref="L3:M3"/>
    <mergeCell ref="E5:G5"/>
    <mergeCell ref="H5:J5"/>
    <mergeCell ref="A27:B27"/>
    <mergeCell ref="A28:B28"/>
    <mergeCell ref="A29:B29"/>
    <mergeCell ref="A5:A6"/>
    <mergeCell ref="B5:B6"/>
    <mergeCell ref="C5:C6"/>
    <mergeCell ref="D5:D6"/>
    <mergeCell ref="K5:K6"/>
    <mergeCell ref="L5:L6"/>
    <mergeCell ref="M5:M6"/>
  </mergeCells>
  <printOptions horizontalCentered="1"/>
  <pageMargins left="0.590551181102362" right="0.590551181102362" top="0.866141732283464" bottom="0.866141732283464" header="0.47244094488189" footer="0.590551181102362"/>
  <pageSetup paperSize="9" scale="99" fitToHeight="0" orientation="landscape" blackAndWhite="1"/>
  <headerFooter scaleWithDoc="0">
    <oddFooter>&amp;L&amp;"宋体,常规"&amp;11被评估单位填表人：
填表日期：2015年  月&amp;R&amp;"宋体,常规"&amp;11评估人员：</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FFFF00"/>
    <pageSetUpPr fitToPage="1"/>
  </sheetPr>
  <dimension ref="A1:P86"/>
  <sheetViews>
    <sheetView view="pageBreakPreview" zoomScaleNormal="100" workbookViewId="0">
      <selection activeCell="H20" sqref="H20"/>
    </sheetView>
  </sheetViews>
  <sheetFormatPr defaultColWidth="9" defaultRowHeight="15.75" customHeight="1"/>
  <cols>
    <col min="1" max="1" width="5.66666666666667" style="48" customWidth="1"/>
    <col min="2" max="2" width="39.5" style="48" customWidth="1"/>
    <col min="3" max="3" width="23.5" style="48" hidden="1" customWidth="1"/>
    <col min="4" max="4" width="31.1666666666667" style="48" customWidth="1"/>
    <col min="5" max="5" width="23.5" style="48" hidden="1" customWidth="1"/>
    <col min="6" max="6" width="16" style="48" hidden="1" customWidth="1"/>
    <col min="7" max="16384" width="9" style="48"/>
  </cols>
  <sheetData>
    <row r="1" ht="25.5" customHeight="1" spans="1:16">
      <c r="A1" s="444" t="s">
        <v>183</v>
      </c>
      <c r="B1" s="444"/>
      <c r="C1" s="444"/>
      <c r="D1" s="444"/>
      <c r="E1" s="444"/>
      <c r="F1" s="444"/>
    </row>
    <row r="2" s="421" customFormat="1" customHeight="1" spans="1:16">
      <c r="A2" s="50" t="str">
        <f>公用信息!E7</f>
        <v>评估基准日：2025年10月31日</v>
      </c>
      <c r="B2" s="50"/>
      <c r="C2" s="50"/>
      <c r="D2" s="50"/>
      <c r="E2" s="50"/>
      <c r="F2" s="50"/>
      <c r="G2" s="52"/>
      <c r="H2" s="52"/>
      <c r="I2" s="52"/>
      <c r="J2" s="52"/>
      <c r="K2" s="52"/>
      <c r="L2" s="52"/>
      <c r="M2" s="52"/>
      <c r="N2" s="52"/>
      <c r="O2" s="52"/>
    </row>
    <row r="3" s="52" customFormat="1" ht="14.25" customHeight="1" spans="1:16">
      <c r="A3" s="50"/>
      <c r="B3" s="50"/>
      <c r="C3" s="50"/>
      <c r="D3" s="113" t="s">
        <v>184</v>
      </c>
      <c r="E3" s="50"/>
    </row>
    <row r="4" s="52" customFormat="1" ht="14.25" customHeight="1" spans="1:16">
      <c r="A4" s="90" t="str">
        <f>公用信息!E6</f>
        <v>被评估单位：杭州建德杭氧气体有限公司</v>
      </c>
      <c r="B4" s="90"/>
      <c r="D4" s="55" t="str">
        <f>RIGHT(公用信息!A11,4)&amp;"："&amp;公用信息!B11</f>
        <v>金额单位：人民币万元</v>
      </c>
    </row>
    <row r="5" s="440" customFormat="1" ht="14.25" customHeight="1" spans="1:16">
      <c r="A5" s="171" t="s">
        <v>185</v>
      </c>
      <c r="B5" s="171"/>
      <c r="C5" s="56" t="s">
        <v>111</v>
      </c>
      <c r="D5" s="56" t="s">
        <v>112</v>
      </c>
      <c r="E5" s="56" t="s">
        <v>113</v>
      </c>
      <c r="F5" s="56" t="s">
        <v>186</v>
      </c>
      <c r="G5" s="445"/>
      <c r="H5" s="445"/>
      <c r="I5" s="445"/>
      <c r="J5" s="445"/>
      <c r="K5" s="445"/>
      <c r="L5" s="445"/>
      <c r="M5" s="445"/>
      <c r="N5" s="445"/>
      <c r="O5" s="445"/>
      <c r="P5" s="446"/>
    </row>
    <row r="6" s="440" customFormat="1" ht="15" customHeight="1" spans="1:16">
      <c r="A6" s="171"/>
      <c r="B6" s="171"/>
      <c r="C6" s="56" t="s">
        <v>115</v>
      </c>
      <c r="D6" s="56" t="s">
        <v>116</v>
      </c>
      <c r="E6" s="56" t="s">
        <v>187</v>
      </c>
      <c r="F6" s="56" t="s">
        <v>188</v>
      </c>
      <c r="G6" s="445"/>
      <c r="H6" s="445"/>
      <c r="I6" s="445"/>
      <c r="J6" s="445"/>
      <c r="K6" s="445"/>
      <c r="L6" s="445"/>
      <c r="M6" s="445"/>
      <c r="N6" s="445"/>
      <c r="O6" s="445"/>
      <c r="P6" s="446"/>
    </row>
    <row r="7" s="421" customFormat="1" ht="16.5" customHeight="1" spans="1:16">
      <c r="A7" s="56">
        <v>1</v>
      </c>
      <c r="B7" s="410" t="s">
        <v>189</v>
      </c>
      <c r="C7" s="62">
        <f>ROUND('3-流动资产汇总'!C26/10000,2)</f>
        <v>0</v>
      </c>
      <c r="D7" s="62">
        <f>ROUND('3-流动资产汇总'!D26/10000,2)</f>
        <v>0</v>
      </c>
      <c r="E7" s="62">
        <f t="shared" ref="E7:E31" si="0">D7-C7</f>
        <v>0</v>
      </c>
      <c r="F7" s="62" t="str">
        <f t="shared" ref="F7:F30" si="1">IF(C7=0,"",E7/C7*100)</f>
        <v/>
      </c>
      <c r="G7" s="64"/>
      <c r="H7" s="64"/>
      <c r="I7" s="64"/>
      <c r="J7" s="64"/>
      <c r="K7" s="64"/>
      <c r="L7" s="64"/>
      <c r="M7" s="64"/>
      <c r="N7" s="64"/>
      <c r="O7" s="64"/>
      <c r="P7" s="430"/>
    </row>
    <row r="8" s="421" customFormat="1" ht="16.5" customHeight="1" spans="1:16">
      <c r="A8" s="56">
        <v>2</v>
      </c>
      <c r="B8" s="447" t="s">
        <v>125</v>
      </c>
      <c r="C8" s="62" t="e">
        <f>ROUND('4-非流动资产汇总'!C27/10000,2)</f>
        <v>#REF!</v>
      </c>
      <c r="D8" s="62" t="e">
        <f>ROUND('4-非流动资产汇总'!D27/10000,2)</f>
        <v>#REF!</v>
      </c>
      <c r="E8" s="62" t="e">
        <f t="shared" si="0"/>
        <v>#REF!</v>
      </c>
      <c r="F8" s="62" t="e">
        <f t="shared" si="1"/>
        <v>#REF!</v>
      </c>
      <c r="G8" s="64"/>
      <c r="H8" s="64"/>
      <c r="I8" s="64"/>
      <c r="J8" s="64"/>
      <c r="K8" s="64"/>
      <c r="L8" s="64"/>
      <c r="M8" s="64"/>
      <c r="N8" s="64"/>
      <c r="O8" s="64"/>
      <c r="P8" s="430"/>
    </row>
    <row r="9" s="424" customFormat="1" ht="16.5" customHeight="1" spans="1:16">
      <c r="A9" s="56">
        <v>3</v>
      </c>
      <c r="B9" s="448" t="s">
        <v>190</v>
      </c>
      <c r="C9" s="62">
        <f>ROUND('4-非流动资产汇总'!C6/10000,2)</f>
        <v>0</v>
      </c>
      <c r="D9" s="62">
        <f>ROUND('4-非流动资产汇总'!D6/10000,2)</f>
        <v>0</v>
      </c>
      <c r="E9" s="62">
        <f t="shared" si="0"/>
        <v>0</v>
      </c>
      <c r="F9" s="62" t="str">
        <f t="shared" si="1"/>
        <v/>
      </c>
      <c r="G9" s="330"/>
      <c r="H9" s="330"/>
      <c r="I9" s="330"/>
      <c r="J9" s="330"/>
      <c r="K9" s="330"/>
      <c r="L9" s="330"/>
      <c r="M9" s="330"/>
      <c r="N9" s="330"/>
      <c r="O9" s="330"/>
      <c r="P9" s="434"/>
    </row>
    <row r="10" s="424" customFormat="1" ht="16.5" customHeight="1" spans="1:16">
      <c r="A10" s="56">
        <v>4</v>
      </c>
      <c r="B10" s="449" t="s">
        <v>191</v>
      </c>
      <c r="C10" s="62">
        <f>ROUND('4-非流动资产汇总'!C7/10000,2)</f>
        <v>0</v>
      </c>
      <c r="D10" s="62">
        <f>ROUND('4-非流动资产汇总'!D7/10000,2)</f>
        <v>0</v>
      </c>
      <c r="E10" s="62">
        <f t="shared" si="0"/>
        <v>0</v>
      </c>
      <c r="F10" s="62" t="str">
        <f t="shared" si="1"/>
        <v/>
      </c>
      <c r="G10" s="330"/>
      <c r="H10" s="330"/>
      <c r="I10" s="330"/>
      <c r="J10" s="330"/>
      <c r="K10" s="330"/>
      <c r="L10" s="330"/>
      <c r="M10" s="330"/>
      <c r="N10" s="330"/>
      <c r="O10" s="330"/>
      <c r="P10" s="434"/>
    </row>
    <row r="11" s="424" customFormat="1" ht="16.5" customHeight="1" spans="1:16">
      <c r="A11" s="56">
        <v>5</v>
      </c>
      <c r="B11" s="449" t="s">
        <v>192</v>
      </c>
      <c r="C11" s="62">
        <f>ROUND('4-非流动资产汇总'!C8/10000,2)</f>
        <v>0</v>
      </c>
      <c r="D11" s="62">
        <f>ROUND('4-非流动资产汇总'!D8/10000,2)</f>
        <v>0</v>
      </c>
      <c r="E11" s="62">
        <f t="shared" si="0"/>
        <v>0</v>
      </c>
      <c r="F11" s="62" t="str">
        <f t="shared" si="1"/>
        <v/>
      </c>
      <c r="G11" s="330"/>
      <c r="H11" s="330"/>
      <c r="I11" s="330"/>
      <c r="J11" s="330"/>
      <c r="K11" s="330"/>
      <c r="L11" s="330"/>
      <c r="M11" s="330"/>
      <c r="N11" s="330"/>
      <c r="O11" s="330"/>
      <c r="P11" s="434"/>
    </row>
    <row r="12" s="424" customFormat="1" ht="16.5" customHeight="1" spans="1:16">
      <c r="A12" s="56">
        <v>6</v>
      </c>
      <c r="B12" s="449" t="s">
        <v>193</v>
      </c>
      <c r="C12" s="62">
        <f>ROUND('4-非流动资产汇总'!C9/10000,2)</f>
        <v>0</v>
      </c>
      <c r="D12" s="62">
        <f>ROUND('4-非流动资产汇总'!D9/10000,2)</f>
        <v>0</v>
      </c>
      <c r="E12" s="62">
        <f t="shared" si="0"/>
        <v>0</v>
      </c>
      <c r="F12" s="62" t="str">
        <f t="shared" si="1"/>
        <v/>
      </c>
      <c r="G12" s="330"/>
      <c r="H12" s="330"/>
      <c r="I12" s="330"/>
      <c r="J12" s="330"/>
      <c r="K12" s="330"/>
      <c r="L12" s="330"/>
      <c r="M12" s="330"/>
      <c r="N12" s="330"/>
      <c r="O12" s="330"/>
      <c r="P12" s="434"/>
    </row>
    <row r="13" s="424" customFormat="1" ht="16.5" customHeight="1" spans="1:16">
      <c r="A13" s="56">
        <v>7</v>
      </c>
      <c r="B13" s="449" t="s">
        <v>194</v>
      </c>
      <c r="C13" s="62">
        <f>ROUND('4-非流动资产汇总'!C10/10000,2)</f>
        <v>0</v>
      </c>
      <c r="D13" s="62">
        <f>ROUND('4-非流动资产汇总'!D10/10000,2)</f>
        <v>0</v>
      </c>
      <c r="E13" s="62">
        <f t="shared" ref="E13:E14" si="2">D13-C13</f>
        <v>0</v>
      </c>
      <c r="F13" s="62" t="str">
        <f t="shared" ref="F13:F14" si="3">IF(C13=0,"",E13/C13*100)</f>
        <v/>
      </c>
      <c r="G13" s="330"/>
      <c r="H13" s="330"/>
      <c r="I13" s="330"/>
      <c r="J13" s="330"/>
      <c r="K13" s="330"/>
      <c r="L13" s="330"/>
      <c r="M13" s="330"/>
      <c r="N13" s="330"/>
      <c r="O13" s="330"/>
      <c r="P13" s="434"/>
    </row>
    <row r="14" s="424" customFormat="1" ht="16.5" customHeight="1" spans="1:16">
      <c r="A14" s="56">
        <v>8</v>
      </c>
      <c r="B14" s="449" t="s">
        <v>195</v>
      </c>
      <c r="C14" s="62">
        <f>ROUND('4-非流动资产汇总'!C11/10000,2)</f>
        <v>0</v>
      </c>
      <c r="D14" s="62">
        <f>ROUND('4-非流动资产汇总'!D11/10000,2)</f>
        <v>0</v>
      </c>
      <c r="E14" s="62">
        <f t="shared" si="2"/>
        <v>0</v>
      </c>
      <c r="F14" s="62" t="str">
        <f t="shared" si="3"/>
        <v/>
      </c>
      <c r="G14" s="330"/>
      <c r="H14" s="330"/>
      <c r="I14" s="330"/>
      <c r="J14" s="330"/>
      <c r="K14" s="330"/>
      <c r="L14" s="330"/>
      <c r="M14" s="330"/>
      <c r="N14" s="330"/>
      <c r="O14" s="330"/>
      <c r="P14" s="434"/>
    </row>
    <row r="15" s="424" customFormat="1" ht="16.5" customHeight="1" spans="1:16">
      <c r="A15" s="56">
        <v>9</v>
      </c>
      <c r="B15" s="449" t="s">
        <v>196</v>
      </c>
      <c r="C15" s="62">
        <f>ROUND('4-非流动资产汇总'!C12/10000,2)</f>
        <v>0</v>
      </c>
      <c r="D15" s="62">
        <f>ROUND('4-非流动资产汇总'!D12/10000,2)</f>
        <v>0</v>
      </c>
      <c r="E15" s="62">
        <f t="shared" si="0"/>
        <v>0</v>
      </c>
      <c r="F15" s="62" t="str">
        <f t="shared" si="1"/>
        <v/>
      </c>
      <c r="G15" s="330"/>
      <c r="H15" s="330"/>
      <c r="I15" s="330"/>
      <c r="J15" s="330"/>
      <c r="K15" s="330"/>
      <c r="L15" s="330"/>
      <c r="M15" s="330"/>
      <c r="N15" s="330"/>
      <c r="O15" s="330"/>
      <c r="P15" s="434"/>
    </row>
    <row r="16" s="424" customFormat="1" ht="16.5" customHeight="1" spans="1:16">
      <c r="A16" s="56">
        <v>10</v>
      </c>
      <c r="B16" s="449" t="s">
        <v>197</v>
      </c>
      <c r="C16" s="62" t="e">
        <f>ROUND('4-非流动资产汇总'!C13/10000,2)</f>
        <v>#REF!</v>
      </c>
      <c r="D16" s="62" t="e">
        <f>ROUND('4-非流动资产汇总'!D13/10000,2)</f>
        <v>#REF!</v>
      </c>
      <c r="E16" s="62" t="e">
        <f t="shared" si="0"/>
        <v>#REF!</v>
      </c>
      <c r="F16" s="62" t="e">
        <f t="shared" si="1"/>
        <v>#REF!</v>
      </c>
      <c r="G16" s="330"/>
      <c r="H16" s="330"/>
      <c r="I16" s="330"/>
      <c r="J16" s="330"/>
      <c r="K16" s="330"/>
      <c r="L16" s="330"/>
      <c r="M16" s="330"/>
      <c r="N16" s="330"/>
      <c r="O16" s="330"/>
      <c r="P16" s="434"/>
    </row>
    <row r="17" s="424" customFormat="1" ht="16.5" customHeight="1" spans="1:16">
      <c r="A17" s="56">
        <v>11</v>
      </c>
      <c r="B17" s="449" t="s">
        <v>198</v>
      </c>
      <c r="C17" s="62">
        <f>ROUND('4-非流动资产汇总'!C14/10000,2)</f>
        <v>0</v>
      </c>
      <c r="D17" s="62">
        <f>ROUND('4-非流动资产汇总'!D14/10000,2)</f>
        <v>0</v>
      </c>
      <c r="E17" s="62">
        <f t="shared" si="0"/>
        <v>0</v>
      </c>
      <c r="F17" s="62" t="str">
        <f t="shared" si="1"/>
        <v/>
      </c>
      <c r="G17" s="330"/>
      <c r="H17" s="330"/>
      <c r="I17" s="330"/>
      <c r="J17" s="330"/>
      <c r="K17" s="330"/>
      <c r="L17" s="330"/>
      <c r="M17" s="330"/>
      <c r="N17" s="330"/>
      <c r="O17" s="330"/>
      <c r="P17" s="434"/>
    </row>
    <row r="18" s="424" customFormat="1" ht="16.5" customHeight="1" spans="1:16">
      <c r="A18" s="56">
        <v>12</v>
      </c>
      <c r="B18" s="449" t="s">
        <v>199</v>
      </c>
      <c r="C18" s="62">
        <f>ROUND('4-非流动资产汇总'!C15/10000,2)</f>
        <v>0</v>
      </c>
      <c r="D18" s="62">
        <f>ROUND('4-非流动资产汇总'!D15/10000,2)</f>
        <v>0</v>
      </c>
      <c r="E18" s="62">
        <f t="shared" si="0"/>
        <v>0</v>
      </c>
      <c r="F18" s="62" t="str">
        <f t="shared" si="1"/>
        <v/>
      </c>
      <c r="G18" s="330"/>
      <c r="H18" s="330"/>
      <c r="I18" s="330"/>
      <c r="J18" s="330"/>
      <c r="K18" s="330"/>
      <c r="L18" s="330"/>
      <c r="M18" s="330"/>
      <c r="N18" s="330"/>
      <c r="O18" s="330"/>
      <c r="P18" s="434"/>
    </row>
    <row r="19" s="424" customFormat="1" ht="16.5" customHeight="1" spans="1:16">
      <c r="A19" s="56">
        <v>13</v>
      </c>
      <c r="B19" s="449" t="s">
        <v>200</v>
      </c>
      <c r="C19" s="62">
        <f>ROUND('4-非流动资产汇总'!C16/10000,2)</f>
        <v>0</v>
      </c>
      <c r="D19" s="62">
        <f>ROUND('4-非流动资产汇总'!D16/10000,2)</f>
        <v>0</v>
      </c>
      <c r="E19" s="62">
        <f t="shared" si="0"/>
        <v>0</v>
      </c>
      <c r="F19" s="62" t="str">
        <f t="shared" si="1"/>
        <v/>
      </c>
      <c r="G19" s="330"/>
      <c r="H19" s="330"/>
      <c r="I19" s="330"/>
      <c r="J19" s="330"/>
      <c r="K19" s="330"/>
      <c r="L19" s="330"/>
      <c r="M19" s="330"/>
      <c r="N19" s="330"/>
      <c r="O19" s="330"/>
      <c r="P19" s="434"/>
    </row>
    <row r="20" s="424" customFormat="1" ht="16.5" customHeight="1" spans="1:16">
      <c r="A20" s="56">
        <v>14</v>
      </c>
      <c r="B20" s="449" t="s">
        <v>201</v>
      </c>
      <c r="C20" s="62">
        <f>ROUND('4-非流动资产汇总'!C17/10000,2)</f>
        <v>0</v>
      </c>
      <c r="D20" s="62">
        <f>ROUND('4-非流动资产汇总'!D17/10000,2)</f>
        <v>0</v>
      </c>
      <c r="E20" s="62">
        <f t="shared" ref="E20" si="4">D20-C20</f>
        <v>0</v>
      </c>
      <c r="F20" s="62" t="str">
        <f t="shared" ref="F20" si="5">IF(C20=0,"",E20/C20*100)</f>
        <v/>
      </c>
      <c r="G20" s="330"/>
      <c r="H20" s="330"/>
      <c r="I20" s="330"/>
      <c r="J20" s="330"/>
      <c r="K20" s="330"/>
      <c r="L20" s="330"/>
      <c r="M20" s="330"/>
      <c r="N20" s="330"/>
      <c r="O20" s="330"/>
      <c r="P20" s="434"/>
    </row>
    <row r="21" s="424" customFormat="1" ht="16.5" customHeight="1" spans="1:16">
      <c r="A21" s="56">
        <v>15</v>
      </c>
      <c r="B21" s="449" t="s">
        <v>202</v>
      </c>
      <c r="C21" s="62">
        <f>ROUND('4-非流动资产汇总'!C18/10000,2)</f>
        <v>0</v>
      </c>
      <c r="D21" s="62">
        <f>ROUND('4-非流动资产汇总'!D18/10000,2)</f>
        <v>0</v>
      </c>
      <c r="E21" s="62">
        <f t="shared" si="0"/>
        <v>0</v>
      </c>
      <c r="F21" s="62" t="str">
        <f t="shared" si="1"/>
        <v/>
      </c>
      <c r="G21" s="330"/>
      <c r="H21" s="330"/>
      <c r="I21" s="330"/>
      <c r="J21" s="330"/>
      <c r="K21" s="330"/>
      <c r="L21" s="330"/>
      <c r="M21" s="330"/>
      <c r="N21" s="330"/>
      <c r="O21" s="330"/>
      <c r="P21" s="434"/>
    </row>
    <row r="22" s="424" customFormat="1" ht="16.5" customHeight="1" spans="1:16">
      <c r="A22" s="56">
        <v>16</v>
      </c>
      <c r="B22" s="449" t="s">
        <v>203</v>
      </c>
      <c r="C22" s="62">
        <f>ROUND('4-非流动资产汇总'!C19/10000,2)</f>
        <v>0</v>
      </c>
      <c r="D22" s="62">
        <f>ROUND('4-非流动资产汇总'!D19/10000,2)</f>
        <v>0</v>
      </c>
      <c r="E22" s="62">
        <f t="shared" si="0"/>
        <v>0</v>
      </c>
      <c r="F22" s="62" t="str">
        <f t="shared" si="1"/>
        <v/>
      </c>
      <c r="G22" s="330"/>
      <c r="H22" s="330"/>
      <c r="I22" s="330"/>
      <c r="J22" s="330"/>
      <c r="K22" s="330"/>
      <c r="L22" s="330"/>
      <c r="M22" s="330"/>
      <c r="N22" s="330"/>
      <c r="O22" s="330"/>
      <c r="P22" s="434"/>
    </row>
    <row r="23" s="441" customFormat="1" ht="16.5" customHeight="1" spans="1:16">
      <c r="A23" s="56">
        <v>17</v>
      </c>
      <c r="B23" s="449" t="s">
        <v>204</v>
      </c>
      <c r="C23" s="62">
        <f>ROUND('4-非流动资产汇总'!C20/10000,2)</f>
        <v>0</v>
      </c>
      <c r="D23" s="62">
        <f>ROUND('4-非流动资产汇总'!D20/10000,2)</f>
        <v>0</v>
      </c>
      <c r="E23" s="62">
        <f t="shared" si="0"/>
        <v>0</v>
      </c>
      <c r="F23" s="62" t="str">
        <f t="shared" si="1"/>
        <v/>
      </c>
      <c r="G23" s="450"/>
      <c r="H23" s="450"/>
      <c r="I23" s="450"/>
      <c r="J23" s="450"/>
      <c r="K23" s="450"/>
      <c r="L23" s="450"/>
      <c r="M23" s="450"/>
      <c r="N23" s="450"/>
      <c r="O23" s="450"/>
      <c r="P23" s="451"/>
    </row>
    <row r="24" s="441" customFormat="1" ht="16.5" customHeight="1" spans="1:16">
      <c r="A24" s="56">
        <v>18</v>
      </c>
      <c r="B24" s="449" t="s">
        <v>205</v>
      </c>
      <c r="C24" s="62">
        <f>ROUND('4-非流动资产汇总'!C21/10000,2)</f>
        <v>0</v>
      </c>
      <c r="D24" s="62">
        <f>ROUND('4-非流动资产汇总'!D21/10000,2)</f>
        <v>0</v>
      </c>
      <c r="E24" s="62">
        <f t="shared" si="0"/>
        <v>0</v>
      </c>
      <c r="F24" s="62" t="str">
        <f t="shared" si="1"/>
        <v/>
      </c>
      <c r="G24" s="450"/>
      <c r="H24" s="450"/>
      <c r="I24" s="450"/>
      <c r="J24" s="450"/>
      <c r="K24" s="450"/>
      <c r="L24" s="450"/>
      <c r="M24" s="450"/>
      <c r="N24" s="450"/>
      <c r="O24" s="450"/>
      <c r="P24" s="451"/>
    </row>
    <row r="25" s="441" customFormat="1" ht="16.5" customHeight="1" spans="1:16">
      <c r="A25" s="56">
        <v>19</v>
      </c>
      <c r="B25" s="449" t="s">
        <v>206</v>
      </c>
      <c r="C25" s="62">
        <f>ROUND('4-非流动资产汇总'!C22/10000,2)</f>
        <v>0</v>
      </c>
      <c r="D25" s="62">
        <f>ROUND('4-非流动资产汇总'!D22/10000,2)</f>
        <v>0</v>
      </c>
      <c r="E25" s="62">
        <f t="shared" si="0"/>
        <v>0</v>
      </c>
      <c r="F25" s="62" t="str">
        <f t="shared" si="1"/>
        <v/>
      </c>
      <c r="G25" s="450"/>
      <c r="H25" s="450"/>
      <c r="I25" s="450"/>
      <c r="J25" s="450"/>
      <c r="K25" s="450"/>
      <c r="L25" s="450"/>
      <c r="M25" s="450"/>
      <c r="N25" s="450"/>
      <c r="O25" s="450"/>
      <c r="P25" s="451"/>
    </row>
    <row r="26" s="441" customFormat="1" ht="16.5" customHeight="1" spans="1:16">
      <c r="A26" s="56">
        <v>20</v>
      </c>
      <c r="B26" s="449" t="s">
        <v>207</v>
      </c>
      <c r="C26" s="62">
        <f>ROUND('4-非流动资产汇总'!C23/10000,2)</f>
        <v>0</v>
      </c>
      <c r="D26" s="62">
        <f>ROUND('4-非流动资产汇总'!D23/10000,2)</f>
        <v>0</v>
      </c>
      <c r="E26" s="62">
        <f t="shared" si="0"/>
        <v>0</v>
      </c>
      <c r="F26" s="62" t="str">
        <f t="shared" si="1"/>
        <v/>
      </c>
      <c r="G26" s="450"/>
      <c r="H26" s="450"/>
      <c r="I26" s="450"/>
      <c r="J26" s="450"/>
      <c r="K26" s="450"/>
      <c r="L26" s="450"/>
      <c r="M26" s="450"/>
      <c r="N26" s="450"/>
      <c r="O26" s="450"/>
      <c r="P26" s="451"/>
    </row>
    <row r="27" s="442" customFormat="1" ht="16.5" customHeight="1" spans="1:16">
      <c r="A27" s="56">
        <v>21</v>
      </c>
      <c r="B27" s="452" t="s">
        <v>151</v>
      </c>
      <c r="C27" s="62" t="e">
        <f>SUM(C7:C8)</f>
        <v>#REF!</v>
      </c>
      <c r="D27" s="62" t="e">
        <f>SUM(D7:D8)</f>
        <v>#REF!</v>
      </c>
      <c r="E27" s="62" t="e">
        <f t="shared" si="0"/>
        <v>#REF!</v>
      </c>
      <c r="F27" s="62" t="e">
        <f t="shared" si="1"/>
        <v>#REF!</v>
      </c>
      <c r="G27" s="151"/>
      <c r="H27" s="151"/>
      <c r="I27" s="151"/>
      <c r="J27" s="151"/>
      <c r="K27" s="151"/>
      <c r="L27" s="151"/>
      <c r="M27" s="151"/>
      <c r="N27" s="151"/>
      <c r="O27" s="151"/>
      <c r="P27" s="453"/>
    </row>
    <row r="28" s="442" customFormat="1" ht="16.5" hidden="1" customHeight="1" spans="1:16">
      <c r="A28" s="56">
        <v>22</v>
      </c>
      <c r="B28" s="454" t="s">
        <v>150</v>
      </c>
      <c r="C28" s="62">
        <f>ROUND('5-流动负债汇总'!C27/10000,2)</f>
        <v>0</v>
      </c>
      <c r="D28" s="62">
        <f>ROUND('5-流动负债汇总'!D27/10000,2)</f>
        <v>0</v>
      </c>
      <c r="E28" s="62">
        <f t="shared" si="0"/>
        <v>0</v>
      </c>
      <c r="F28" s="62" t="str">
        <f t="shared" si="1"/>
        <v/>
      </c>
      <c r="G28" s="151"/>
      <c r="H28" s="151"/>
      <c r="I28" s="151"/>
      <c r="J28" s="151"/>
      <c r="K28" s="151"/>
      <c r="L28" s="151"/>
      <c r="M28" s="151"/>
      <c r="N28" s="151"/>
      <c r="O28" s="151"/>
      <c r="P28" s="453"/>
    </row>
    <row r="29" s="442" customFormat="1" ht="16.5" hidden="1" customHeight="1" spans="1:16">
      <c r="A29" s="56">
        <v>23</v>
      </c>
      <c r="B29" s="454" t="s">
        <v>152</v>
      </c>
      <c r="C29" s="62">
        <f>ROUND('6-非流动负债汇总 '!C27/10000,2)</f>
        <v>0</v>
      </c>
      <c r="D29" s="62">
        <f>ROUND('6-非流动负债汇总 '!D27/10000,2)</f>
        <v>0</v>
      </c>
      <c r="E29" s="62">
        <f t="shared" si="0"/>
        <v>0</v>
      </c>
      <c r="F29" s="62" t="str">
        <f t="shared" si="1"/>
        <v/>
      </c>
      <c r="G29" s="151"/>
      <c r="H29" s="151"/>
      <c r="I29" s="151"/>
      <c r="J29" s="151"/>
      <c r="K29" s="151"/>
      <c r="L29" s="151"/>
      <c r="M29" s="151"/>
      <c r="N29" s="151"/>
      <c r="O29" s="151"/>
      <c r="P29" s="453"/>
    </row>
    <row r="30" s="442" customFormat="1" ht="16.5" hidden="1" customHeight="1" spans="1:16">
      <c r="A30" s="56">
        <v>24</v>
      </c>
      <c r="B30" s="452" t="s">
        <v>157</v>
      </c>
      <c r="C30" s="62">
        <f>SUM(C28:C29)</f>
        <v>0</v>
      </c>
      <c r="D30" s="62">
        <f>SUM(D28:D29)</f>
        <v>0</v>
      </c>
      <c r="E30" s="62">
        <f t="shared" si="0"/>
        <v>0</v>
      </c>
      <c r="F30" s="62" t="str">
        <f t="shared" si="1"/>
        <v/>
      </c>
      <c r="G30" s="151"/>
      <c r="H30" s="151"/>
      <c r="I30" s="151"/>
      <c r="J30" s="151"/>
      <c r="K30" s="151"/>
      <c r="L30" s="151"/>
      <c r="M30" s="151"/>
      <c r="N30" s="151"/>
      <c r="O30" s="151"/>
      <c r="P30" s="453"/>
    </row>
    <row r="31" s="442" customFormat="1" ht="16.5" hidden="1" customHeight="1" spans="1:16">
      <c r="A31" s="56">
        <v>25</v>
      </c>
      <c r="B31" s="452" t="s">
        <v>208</v>
      </c>
      <c r="C31" s="62" t="e">
        <f>C27-C30</f>
        <v>#REF!</v>
      </c>
      <c r="D31" s="62" t="e">
        <f>D27-D30</f>
        <v>#REF!</v>
      </c>
      <c r="E31" s="62" t="e">
        <f t="shared" si="0"/>
        <v>#REF!</v>
      </c>
      <c r="F31" s="62" t="e">
        <f>IF(C31&lt;=0,"",IF(C31="","",(E31/C31*100)))</f>
        <v>#REF!</v>
      </c>
      <c r="G31" s="151"/>
      <c r="H31" s="151"/>
      <c r="I31" s="151"/>
      <c r="J31" s="151"/>
      <c r="K31" s="151"/>
      <c r="L31" s="151"/>
      <c r="M31" s="151"/>
      <c r="N31" s="151"/>
      <c r="O31" s="151"/>
      <c r="P31" s="453"/>
    </row>
    <row r="32" s="52" customFormat="1" ht="18" customHeight="1" spans="1:16">
      <c r="A32" s="64"/>
      <c r="B32" s="64"/>
      <c r="C32" s="64"/>
      <c r="D32" s="64"/>
      <c r="E32" s="135"/>
      <c r="F32" s="135"/>
      <c r="G32" s="64"/>
      <c r="H32" s="64"/>
      <c r="I32" s="64"/>
      <c r="J32" s="64"/>
      <c r="K32" s="64"/>
      <c r="L32" s="64"/>
      <c r="M32" s="64"/>
      <c r="N32" s="64"/>
      <c r="O32" s="64"/>
      <c r="P32" s="64"/>
    </row>
    <row r="33" s="443" customFormat="1" ht="12.75" customHeight="1" spans="1:16">
      <c r="A33" s="64"/>
      <c r="B33" s="64"/>
      <c r="C33" s="64" t="e">
        <f>IF(ABS(C27-C30-C31)&lt;0.001,"","不平")</f>
        <v>#REF!</v>
      </c>
      <c r="D33" s="135" t="s">
        <v>209</v>
      </c>
      <c r="E33" s="64"/>
      <c r="G33" s="64"/>
      <c r="H33" s="64"/>
      <c r="I33" s="64"/>
      <c r="J33" s="64"/>
      <c r="K33" s="64"/>
      <c r="L33" s="64"/>
      <c r="M33" s="64"/>
      <c r="N33" s="64"/>
      <c r="O33" s="64"/>
      <c r="P33" s="455"/>
    </row>
    <row r="34" customHeight="1" spans="1:16">
      <c r="A34" s="64"/>
      <c r="B34" s="287" t="s">
        <v>210</v>
      </c>
      <c r="C34" s="456" t="e">
        <f>IF(AND(#REF!/10000-C27&gt;-0.01,#REF!/10000-C27&lt;0.01),"无误","合计有误")</f>
        <v>#REF!</v>
      </c>
      <c r="D34" s="456" t="e">
        <f>IF(AND(#REF!/10000-D27&gt;-0.01,#REF!/10000-D27&lt;0.01),"无误","合计有误")</f>
        <v>#REF!</v>
      </c>
      <c r="E34" s="64"/>
      <c r="F34" s="64"/>
      <c r="G34" s="64"/>
      <c r="H34" s="64"/>
      <c r="I34" s="64"/>
      <c r="J34" s="64"/>
      <c r="K34" s="64"/>
      <c r="L34" s="64"/>
      <c r="M34" s="64"/>
      <c r="N34" s="64"/>
      <c r="O34" s="64"/>
      <c r="P34" s="65"/>
    </row>
    <row r="35" customHeight="1" spans="1:16">
      <c r="A35" s="64"/>
      <c r="B35" s="457"/>
      <c r="C35" s="456" t="e">
        <f>IF(AND(#REF!/10000-C31&gt;-0.01,#REF!/10000-C31&lt;0.01),"无误","合计有误")</f>
        <v>#REF!</v>
      </c>
      <c r="D35" s="456" t="e">
        <f>IF(AND(#REF!/10000-D31&gt;-0.01,#REF!/10000-D31&lt;0.01),"无误","合计有误")</f>
        <v>#REF!</v>
      </c>
      <c r="E35" s="64"/>
      <c r="F35" s="64"/>
      <c r="G35" s="64"/>
      <c r="H35" s="64"/>
      <c r="I35" s="64"/>
      <c r="J35" s="64"/>
      <c r="K35" s="64"/>
      <c r="L35" s="64"/>
      <c r="M35" s="64"/>
      <c r="N35" s="64"/>
      <c r="O35" s="64"/>
      <c r="P35" s="65"/>
    </row>
    <row r="36" customHeight="1" spans="1:16">
      <c r="A36" s="64"/>
      <c r="B36" s="64"/>
      <c r="C36" s="456" t="e">
        <f>IF(AND((C8-SUM(C9:C26))&gt;-0.01,(C8-SUM(C9:C26))&lt;0.01),"无误","合计有误")</f>
        <v>#REF!</v>
      </c>
      <c r="D36" s="456" t="e">
        <f>IF(AND((D8-SUM(D9:D26))&gt;-0.01,(D8-SUM(D9:D26))&lt;0.01),"无误","合计有误")</f>
        <v>#REF!</v>
      </c>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72" t="s">
        <v>211</v>
      </c>
      <c r="D38" s="52" t="e">
        <f>IF(F38&lt;0,"金额为负无效",(IF(OR(F38=0,F38=""),"人民币零元",IF(F38&lt;1,"人民币",TEXT(INT(F38),"[dbnum2]人民币G/通用格式")&amp;"元"))))&amp;IF((INT(F38*10)-INT(F38)*10)=0,IF(INT(F38*100)-INT(F38*10)*10=0,"","零"),(TEXT(INT(F38*10)-INT(F38)*10,"[dbnum2]")&amp;"角"))&amp;IF((INT(F38*100)-INT(F38*10)*10)=0,"整",TEXT((INT(F38*100)-INT(F38*10)*10),"[dbnum2]")&amp;"分")</f>
        <v>#REF!</v>
      </c>
      <c r="E38" s="64"/>
      <c r="F38" s="458" t="e">
        <f>D31*10000</f>
        <v>#REF!</v>
      </c>
      <c r="G38" s="64"/>
      <c r="H38" s="64"/>
      <c r="I38" s="64"/>
      <c r="J38" s="64"/>
      <c r="K38" s="64"/>
      <c r="L38" s="64"/>
      <c r="M38" s="64"/>
      <c r="N38" s="64"/>
      <c r="O38" s="64"/>
      <c r="P38" s="65"/>
    </row>
    <row r="39" customHeight="1" spans="1:16">
      <c r="A39" s="64"/>
      <c r="B39" s="64"/>
      <c r="C39" s="64"/>
      <c r="D39" s="52"/>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sheetData>
  <sheetProtection formatColumns="0"/>
  <mergeCells count="3">
    <mergeCell ref="A1:F1"/>
    <mergeCell ref="A2:F2"/>
    <mergeCell ref="A5:B6"/>
  </mergeCells>
  <conditionalFormatting sqref="C33">
    <cfRule type="cellIs" dxfId="0" priority="2" stopIfTrue="1" operator="equal">
      <formula>"不平"</formula>
    </cfRule>
  </conditionalFormatting>
  <printOptions horizontalCentered="1"/>
  <pageMargins left="0.590551181102362" right="0.590551181102362" top="0.866141732283464" bottom="0.866141732283464" header="0.47244094488189" footer="0.47244094488189"/>
  <pageSetup paperSize="9" orientation="portrait" blackAndWhite="1"/>
  <headerFooter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1:Q88"/>
  <sheetViews>
    <sheetView view="pageBreakPreview" zoomScaleNormal="100" topLeftCell="A3" workbookViewId="0">
      <selection activeCell="S26" sqref="S26"/>
    </sheetView>
  </sheetViews>
  <sheetFormatPr defaultColWidth="9" defaultRowHeight="15.75" customHeight="1"/>
  <cols>
    <col min="1" max="1" width="4.5" style="48" customWidth="1"/>
    <col min="2" max="2" width="19.8333333333333" style="48" customWidth="1"/>
    <col min="3" max="3" width="18.6666666666667" style="328" customWidth="1"/>
    <col min="4" max="4" width="16.5" style="328" hidden="1" customWidth="1"/>
    <col min="5" max="5" width="16.5" style="328" customWidth="1"/>
    <col min="6" max="6" width="10.5" style="48" customWidth="1"/>
    <col min="7" max="7" width="11.1666666666667" style="48" customWidth="1"/>
    <col min="8" max="8" width="8.66666666666667" style="48" customWidth="1"/>
    <col min="9" max="9" width="8.5" style="48" customWidth="1"/>
    <col min="10" max="10" width="9.66666666666667" style="48" customWidth="1"/>
    <col min="11" max="11" width="10.3333333333333" style="48" customWidth="1"/>
    <col min="12" max="12" width="8" style="48" customWidth="1"/>
    <col min="13" max="13" width="7" style="48" customWidth="1"/>
    <col min="14" max="14" width="9.83333333333333" style="48" customWidth="1"/>
    <col min="15" max="16384" width="9" style="48"/>
  </cols>
  <sheetData>
    <row r="1" s="46" customFormat="1" ht="30" customHeight="1" spans="1:17">
      <c r="A1" s="49" t="s">
        <v>402</v>
      </c>
      <c r="B1" s="79"/>
      <c r="C1" s="79"/>
      <c r="D1" s="79"/>
      <c r="E1" s="79"/>
      <c r="F1" s="79"/>
      <c r="G1" s="79"/>
      <c r="H1" s="79"/>
      <c r="I1" s="79"/>
      <c r="J1" s="79"/>
      <c r="K1" s="79"/>
      <c r="L1" s="79"/>
      <c r="M1" s="79"/>
      <c r="N1" s="79"/>
    </row>
    <row r="2" ht="16.5" customHeight="1" spans="1:17">
      <c r="A2" s="50" t="str">
        <f>公用信息!E7</f>
        <v>评估基准日：2025年10月31日</v>
      </c>
      <c r="B2" s="50"/>
      <c r="C2" s="50"/>
      <c r="D2" s="50"/>
      <c r="E2" s="50"/>
      <c r="F2" s="50"/>
      <c r="G2" s="50"/>
      <c r="H2" s="51"/>
      <c r="I2" s="51"/>
      <c r="J2" s="51"/>
      <c r="K2" s="51"/>
      <c r="L2" s="51"/>
      <c r="M2" s="51"/>
      <c r="N2" s="51"/>
      <c r="O2" s="52"/>
      <c r="P2" s="52"/>
    </row>
    <row r="3" ht="16.5" customHeight="1" spans="1:17">
      <c r="A3" s="50"/>
      <c r="B3" s="50"/>
      <c r="C3" s="50"/>
      <c r="D3" s="50"/>
      <c r="E3" s="50"/>
      <c r="F3" s="50"/>
      <c r="G3" s="50"/>
      <c r="H3" s="51"/>
      <c r="I3" s="51"/>
      <c r="J3" s="51"/>
      <c r="K3" s="51"/>
      <c r="L3" s="51"/>
      <c r="M3" s="51"/>
      <c r="N3" s="53" t="s">
        <v>403</v>
      </c>
      <c r="O3" s="52"/>
      <c r="P3" s="52"/>
    </row>
    <row r="4" ht="16.5" customHeight="1" spans="1:17">
      <c r="A4" s="90" t="str">
        <f>公用信息!E6</f>
        <v>被评估单位：杭州建德杭氧气体有限公司</v>
      </c>
      <c r="B4" s="52"/>
      <c r="C4" s="341"/>
      <c r="D4" s="341"/>
      <c r="E4" s="341"/>
      <c r="F4" s="52"/>
      <c r="G4" s="52"/>
      <c r="H4" s="52"/>
      <c r="I4" s="52"/>
      <c r="J4" s="52"/>
      <c r="K4" s="52"/>
      <c r="L4" s="52"/>
      <c r="M4" s="52"/>
      <c r="N4" s="55" t="e">
        <f>#REF!</f>
        <v>#REF!</v>
      </c>
      <c r="O4" s="52"/>
      <c r="P4" s="52"/>
    </row>
    <row r="5" s="47" customFormat="1" ht="16.5" customHeight="1" spans="1:17">
      <c r="A5" s="56" t="s">
        <v>175</v>
      </c>
      <c r="B5" s="99" t="s">
        <v>382</v>
      </c>
      <c r="C5" s="99" t="s">
        <v>383</v>
      </c>
      <c r="D5" s="342" t="s">
        <v>404</v>
      </c>
      <c r="E5" s="342" t="s">
        <v>405</v>
      </c>
      <c r="F5" s="56" t="s">
        <v>406</v>
      </c>
      <c r="G5" s="56"/>
      <c r="H5" s="56" t="s">
        <v>378</v>
      </c>
      <c r="I5" s="56" t="s">
        <v>112</v>
      </c>
      <c r="J5" s="56"/>
      <c r="K5" s="56"/>
      <c r="L5" s="166" t="s">
        <v>113</v>
      </c>
      <c r="M5" s="56" t="s">
        <v>114</v>
      </c>
      <c r="N5" s="56" t="s">
        <v>247</v>
      </c>
      <c r="O5" s="58"/>
      <c r="P5" s="58"/>
      <c r="Q5" s="59"/>
    </row>
    <row r="6" s="47" customFormat="1" ht="16.5" customHeight="1" spans="1:17">
      <c r="A6" s="56"/>
      <c r="B6" s="56"/>
      <c r="C6" s="56"/>
      <c r="D6" s="343"/>
      <c r="E6" s="343"/>
      <c r="F6" s="56" t="s">
        <v>375</v>
      </c>
      <c r="G6" s="56" t="s">
        <v>377</v>
      </c>
      <c r="H6" s="56"/>
      <c r="I6" s="56" t="s">
        <v>407</v>
      </c>
      <c r="J6" s="56" t="s">
        <v>408</v>
      </c>
      <c r="K6" s="56" t="s">
        <v>377</v>
      </c>
      <c r="L6" s="169"/>
      <c r="M6" s="56"/>
      <c r="N6" s="56"/>
      <c r="O6" s="58"/>
      <c r="P6" s="58"/>
      <c r="Q6" s="59"/>
    </row>
    <row r="7" ht="16.5" customHeight="1" spans="1:17">
      <c r="A7" s="56"/>
      <c r="B7" s="60"/>
      <c r="C7" s="161"/>
      <c r="D7" s="161"/>
      <c r="E7" s="161"/>
      <c r="F7" s="62"/>
      <c r="G7" s="62"/>
      <c r="H7" s="62"/>
      <c r="I7" s="62"/>
      <c r="J7" s="139"/>
      <c r="K7" s="62"/>
      <c r="L7" s="62">
        <f t="shared" ref="L7:L21" si="0">K7-G7</f>
        <v>0</v>
      </c>
      <c r="M7" s="62" t="str">
        <f t="shared" ref="M7:M21" si="1">IF(G7=0,"",L7/G7*100)</f>
        <v/>
      </c>
      <c r="N7" s="63"/>
      <c r="O7" s="64"/>
      <c r="P7" s="64"/>
      <c r="Q7" s="65"/>
    </row>
    <row r="8" ht="16.5" customHeight="1" spans="1:17">
      <c r="A8" s="56"/>
      <c r="B8" s="60"/>
      <c r="C8" s="161"/>
      <c r="D8" s="161"/>
      <c r="E8" s="161"/>
      <c r="F8" s="62"/>
      <c r="G8" s="62"/>
      <c r="H8" s="62"/>
      <c r="I8" s="62"/>
      <c r="J8" s="139"/>
      <c r="K8" s="62"/>
      <c r="L8" s="62">
        <f t="shared" si="0"/>
        <v>0</v>
      </c>
      <c r="M8" s="62" t="str">
        <f t="shared" si="1"/>
        <v/>
      </c>
      <c r="N8" s="63"/>
      <c r="O8" s="64"/>
      <c r="P8" s="64"/>
      <c r="Q8" s="65"/>
    </row>
    <row r="9" ht="16.5" customHeight="1" spans="1:17">
      <c r="A9" s="56"/>
      <c r="B9" s="60"/>
      <c r="C9" s="161"/>
      <c r="D9" s="161"/>
      <c r="E9" s="161"/>
      <c r="F9" s="62"/>
      <c r="G9" s="62"/>
      <c r="H9" s="62"/>
      <c r="I9" s="62"/>
      <c r="J9" s="139"/>
      <c r="K9" s="62"/>
      <c r="L9" s="62">
        <f t="shared" si="0"/>
        <v>0</v>
      </c>
      <c r="M9" s="62" t="str">
        <f t="shared" si="1"/>
        <v/>
      </c>
      <c r="N9" s="63"/>
      <c r="O9" s="64"/>
      <c r="P9" s="64"/>
      <c r="Q9" s="65"/>
    </row>
    <row r="10" ht="16.5" customHeight="1" spans="1:17">
      <c r="A10" s="56"/>
      <c r="B10" s="60"/>
      <c r="C10" s="161"/>
      <c r="D10" s="161"/>
      <c r="E10" s="161"/>
      <c r="F10" s="62"/>
      <c r="G10" s="62"/>
      <c r="H10" s="62"/>
      <c r="I10" s="62"/>
      <c r="J10" s="139"/>
      <c r="K10" s="62"/>
      <c r="L10" s="62">
        <f t="shared" si="0"/>
        <v>0</v>
      </c>
      <c r="M10" s="62" t="str">
        <f t="shared" si="1"/>
        <v/>
      </c>
      <c r="N10" s="63"/>
      <c r="O10" s="64"/>
      <c r="P10" s="64"/>
      <c r="Q10" s="65"/>
    </row>
    <row r="11" ht="16.5" customHeight="1" spans="1:17">
      <c r="A11" s="56"/>
      <c r="B11" s="60"/>
      <c r="C11" s="161"/>
      <c r="D11" s="161"/>
      <c r="E11" s="161"/>
      <c r="F11" s="62"/>
      <c r="G11" s="62"/>
      <c r="H11" s="62"/>
      <c r="I11" s="62"/>
      <c r="J11" s="139"/>
      <c r="K11" s="62"/>
      <c r="L11" s="62">
        <f t="shared" si="0"/>
        <v>0</v>
      </c>
      <c r="M11" s="62" t="str">
        <f t="shared" si="1"/>
        <v/>
      </c>
      <c r="N11" s="63"/>
      <c r="O11" s="64"/>
      <c r="P11" s="64"/>
      <c r="Q11" s="65"/>
    </row>
    <row r="12" ht="16.5" customHeight="1" spans="1:17">
      <c r="A12" s="56"/>
      <c r="B12" s="60"/>
      <c r="C12" s="161"/>
      <c r="D12" s="161"/>
      <c r="E12" s="161"/>
      <c r="F12" s="62"/>
      <c r="G12" s="62"/>
      <c r="H12" s="62"/>
      <c r="I12" s="62"/>
      <c r="J12" s="139"/>
      <c r="K12" s="62"/>
      <c r="L12" s="62">
        <f t="shared" si="0"/>
        <v>0</v>
      </c>
      <c r="M12" s="62" t="str">
        <f t="shared" si="1"/>
        <v/>
      </c>
      <c r="N12" s="63"/>
      <c r="O12" s="64"/>
      <c r="P12" s="64"/>
      <c r="Q12" s="65"/>
    </row>
    <row r="13" ht="16.5" customHeight="1" spans="1:17">
      <c r="A13" s="56"/>
      <c r="B13" s="60"/>
      <c r="C13" s="161"/>
      <c r="D13" s="161"/>
      <c r="E13" s="161"/>
      <c r="F13" s="62"/>
      <c r="G13" s="62"/>
      <c r="H13" s="62"/>
      <c r="I13" s="62"/>
      <c r="J13" s="139"/>
      <c r="K13" s="62"/>
      <c r="L13" s="62">
        <f t="shared" si="0"/>
        <v>0</v>
      </c>
      <c r="M13" s="62" t="str">
        <f t="shared" si="1"/>
        <v/>
      </c>
      <c r="N13" s="63"/>
      <c r="O13" s="64"/>
      <c r="P13" s="64"/>
      <c r="Q13" s="65"/>
    </row>
    <row r="14" ht="16.5" customHeight="1" spans="1:17">
      <c r="A14" s="56"/>
      <c r="B14" s="60"/>
      <c r="C14" s="161"/>
      <c r="D14" s="161"/>
      <c r="E14" s="161"/>
      <c r="F14" s="62"/>
      <c r="G14" s="62"/>
      <c r="H14" s="62"/>
      <c r="I14" s="62"/>
      <c r="J14" s="139"/>
      <c r="K14" s="62"/>
      <c r="L14" s="62">
        <f t="shared" si="0"/>
        <v>0</v>
      </c>
      <c r="M14" s="62" t="str">
        <f t="shared" si="1"/>
        <v/>
      </c>
      <c r="N14" s="63"/>
      <c r="O14" s="64"/>
      <c r="P14" s="64"/>
      <c r="Q14" s="65"/>
    </row>
    <row r="15" ht="16.5" customHeight="1" spans="1:17">
      <c r="A15" s="56"/>
      <c r="B15" s="60"/>
      <c r="C15" s="161"/>
      <c r="D15" s="161"/>
      <c r="E15" s="161"/>
      <c r="F15" s="62"/>
      <c r="G15" s="62"/>
      <c r="H15" s="62"/>
      <c r="I15" s="62"/>
      <c r="J15" s="139"/>
      <c r="K15" s="62"/>
      <c r="L15" s="62">
        <f t="shared" si="0"/>
        <v>0</v>
      </c>
      <c r="M15" s="62" t="str">
        <f t="shared" si="1"/>
        <v/>
      </c>
      <c r="N15" s="63"/>
      <c r="O15" s="64"/>
      <c r="P15" s="64"/>
      <c r="Q15" s="65"/>
    </row>
    <row r="16" ht="16.5" customHeight="1" spans="1:17">
      <c r="A16" s="56"/>
      <c r="B16" s="60"/>
      <c r="C16" s="161"/>
      <c r="D16" s="161"/>
      <c r="E16" s="161"/>
      <c r="F16" s="62"/>
      <c r="G16" s="62"/>
      <c r="H16" s="62"/>
      <c r="I16" s="62"/>
      <c r="J16" s="139"/>
      <c r="K16" s="62"/>
      <c r="L16" s="62">
        <f t="shared" si="0"/>
        <v>0</v>
      </c>
      <c r="M16" s="62" t="str">
        <f t="shared" si="1"/>
        <v/>
      </c>
      <c r="N16" s="63"/>
      <c r="O16" s="64"/>
      <c r="P16" s="64"/>
      <c r="Q16" s="65"/>
    </row>
    <row r="17" ht="16.5" customHeight="1" spans="1:17">
      <c r="A17" s="56"/>
      <c r="B17" s="60"/>
      <c r="C17" s="161"/>
      <c r="D17" s="161"/>
      <c r="E17" s="161"/>
      <c r="F17" s="62"/>
      <c r="G17" s="62"/>
      <c r="H17" s="62"/>
      <c r="I17" s="62"/>
      <c r="J17" s="139"/>
      <c r="K17" s="62"/>
      <c r="L17" s="62">
        <f t="shared" si="0"/>
        <v>0</v>
      </c>
      <c r="M17" s="62" t="str">
        <f t="shared" si="1"/>
        <v/>
      </c>
      <c r="N17" s="63"/>
      <c r="O17" s="64"/>
      <c r="P17" s="64"/>
      <c r="Q17" s="65"/>
    </row>
    <row r="18" ht="16.5" customHeight="1" spans="1:17">
      <c r="A18" s="56"/>
      <c r="B18" s="60"/>
      <c r="C18" s="161"/>
      <c r="D18" s="161"/>
      <c r="E18" s="161"/>
      <c r="F18" s="62"/>
      <c r="G18" s="62"/>
      <c r="H18" s="62"/>
      <c r="I18" s="62"/>
      <c r="J18" s="139"/>
      <c r="K18" s="62"/>
      <c r="L18" s="62">
        <f t="shared" si="0"/>
        <v>0</v>
      </c>
      <c r="M18" s="62" t="str">
        <f t="shared" si="1"/>
        <v/>
      </c>
      <c r="N18" s="63"/>
      <c r="O18" s="64"/>
      <c r="P18" s="64"/>
      <c r="Q18" s="65"/>
    </row>
    <row r="19" ht="16.5" customHeight="1" spans="1:17">
      <c r="A19" s="56"/>
      <c r="B19" s="60"/>
      <c r="C19" s="161"/>
      <c r="D19" s="161"/>
      <c r="E19" s="161"/>
      <c r="F19" s="62"/>
      <c r="G19" s="62"/>
      <c r="H19" s="62"/>
      <c r="I19" s="62"/>
      <c r="J19" s="139"/>
      <c r="K19" s="62"/>
      <c r="L19" s="62">
        <f t="shared" si="0"/>
        <v>0</v>
      </c>
      <c r="M19" s="62" t="str">
        <f t="shared" si="1"/>
        <v/>
      </c>
      <c r="N19" s="63"/>
      <c r="O19" s="64"/>
      <c r="P19" s="64"/>
      <c r="Q19" s="65"/>
    </row>
    <row r="20" ht="16.5" customHeight="1" spans="1:17">
      <c r="A20" s="56"/>
      <c r="B20" s="60"/>
      <c r="C20" s="161"/>
      <c r="D20" s="161"/>
      <c r="E20" s="161"/>
      <c r="F20" s="62"/>
      <c r="G20" s="62"/>
      <c r="H20" s="62"/>
      <c r="I20" s="62"/>
      <c r="J20" s="139"/>
      <c r="K20" s="62"/>
      <c r="L20" s="62">
        <f t="shared" si="0"/>
        <v>0</v>
      </c>
      <c r="M20" s="62" t="str">
        <f t="shared" si="1"/>
        <v/>
      </c>
      <c r="N20" s="63"/>
      <c r="O20" s="64"/>
      <c r="P20" s="64"/>
      <c r="Q20" s="65"/>
    </row>
    <row r="21" ht="16.5" customHeight="1" spans="1:17">
      <c r="A21" s="56"/>
      <c r="B21" s="60"/>
      <c r="C21" s="161"/>
      <c r="D21" s="161"/>
      <c r="E21" s="161"/>
      <c r="F21" s="62"/>
      <c r="G21" s="62"/>
      <c r="H21" s="62"/>
      <c r="I21" s="62"/>
      <c r="J21" s="139"/>
      <c r="K21" s="62"/>
      <c r="L21" s="62">
        <f t="shared" si="0"/>
        <v>0</v>
      </c>
      <c r="M21" s="62" t="str">
        <f t="shared" si="1"/>
        <v/>
      </c>
      <c r="N21" s="63"/>
      <c r="O21" s="64"/>
      <c r="P21" s="64"/>
      <c r="Q21" s="65"/>
    </row>
    <row r="22" ht="16.5" customHeight="1" spans="1:17">
      <c r="A22" s="56"/>
      <c r="B22" s="60"/>
      <c r="C22" s="161"/>
      <c r="D22" s="161"/>
      <c r="E22" s="161"/>
      <c r="F22" s="62"/>
      <c r="G22" s="62"/>
      <c r="H22" s="62"/>
      <c r="I22" s="62"/>
      <c r="J22" s="139"/>
      <c r="K22" s="62"/>
      <c r="L22" s="62">
        <f t="shared" ref="L22:L30" si="2">K22-G22</f>
        <v>0</v>
      </c>
      <c r="M22" s="62" t="str">
        <f t="shared" ref="M22:M30" si="3">IF(G22=0,"",L22/G22*100)</f>
        <v/>
      </c>
      <c r="N22" s="63"/>
      <c r="O22" s="64"/>
      <c r="P22" s="64"/>
      <c r="Q22" s="65"/>
    </row>
    <row r="23" ht="16.5" customHeight="1" spans="1:17">
      <c r="A23" s="56"/>
      <c r="B23" s="60"/>
      <c r="C23" s="161"/>
      <c r="D23" s="161"/>
      <c r="E23" s="161"/>
      <c r="F23" s="62"/>
      <c r="G23" s="62"/>
      <c r="H23" s="62"/>
      <c r="I23" s="62"/>
      <c r="J23" s="139"/>
      <c r="K23" s="62"/>
      <c r="L23" s="62">
        <f t="shared" si="2"/>
        <v>0</v>
      </c>
      <c r="M23" s="62" t="str">
        <f t="shared" si="3"/>
        <v/>
      </c>
      <c r="N23" s="63"/>
      <c r="O23" s="64"/>
      <c r="P23" s="64"/>
      <c r="Q23" s="65"/>
    </row>
    <row r="24" ht="16.5" customHeight="1" spans="1:17">
      <c r="A24" s="56"/>
      <c r="B24" s="60"/>
      <c r="C24" s="161"/>
      <c r="D24" s="161"/>
      <c r="E24" s="161"/>
      <c r="F24" s="62"/>
      <c r="G24" s="62"/>
      <c r="H24" s="62"/>
      <c r="I24" s="62"/>
      <c r="J24" s="139"/>
      <c r="K24" s="62"/>
      <c r="L24" s="62">
        <f t="shared" si="2"/>
        <v>0</v>
      </c>
      <c r="M24" s="62" t="str">
        <f t="shared" si="3"/>
        <v/>
      </c>
      <c r="N24" s="63"/>
      <c r="O24" s="64"/>
      <c r="P24" s="64"/>
      <c r="Q24" s="65"/>
    </row>
    <row r="25" ht="16.5" customHeight="1" spans="1:17">
      <c r="A25" s="56"/>
      <c r="B25" s="60"/>
      <c r="C25" s="161"/>
      <c r="D25" s="161"/>
      <c r="E25" s="161"/>
      <c r="F25" s="62"/>
      <c r="G25" s="62"/>
      <c r="H25" s="62"/>
      <c r="I25" s="62"/>
      <c r="J25" s="139"/>
      <c r="K25" s="62"/>
      <c r="L25" s="62">
        <f t="shared" si="2"/>
        <v>0</v>
      </c>
      <c r="M25" s="62" t="str">
        <f t="shared" si="3"/>
        <v/>
      </c>
      <c r="N25" s="63"/>
      <c r="O25" s="64"/>
      <c r="P25" s="64"/>
      <c r="Q25" s="65"/>
    </row>
    <row r="26" ht="16.5" customHeight="1" spans="1:17">
      <c r="A26" s="56"/>
      <c r="B26" s="60"/>
      <c r="C26" s="161"/>
      <c r="D26" s="161"/>
      <c r="E26" s="161"/>
      <c r="F26" s="62"/>
      <c r="G26" s="62"/>
      <c r="H26" s="62"/>
      <c r="I26" s="62"/>
      <c r="J26" s="139"/>
      <c r="K26" s="62"/>
      <c r="L26" s="62">
        <f t="shared" si="2"/>
        <v>0</v>
      </c>
      <c r="M26" s="62" t="str">
        <f t="shared" si="3"/>
        <v/>
      </c>
      <c r="N26" s="63"/>
      <c r="O26" s="64"/>
      <c r="P26" s="64"/>
      <c r="Q26" s="65"/>
    </row>
    <row r="27" ht="16.5" customHeight="1" spans="1:17">
      <c r="A27" s="56"/>
      <c r="B27" s="60"/>
      <c r="C27" s="161"/>
      <c r="D27" s="161"/>
      <c r="E27" s="161"/>
      <c r="F27" s="62"/>
      <c r="G27" s="62"/>
      <c r="H27" s="62"/>
      <c r="I27" s="62"/>
      <c r="J27" s="139"/>
      <c r="K27" s="62"/>
      <c r="L27" s="62">
        <f t="shared" si="2"/>
        <v>0</v>
      </c>
      <c r="M27" s="62" t="str">
        <f t="shared" si="3"/>
        <v/>
      </c>
      <c r="N27" s="63"/>
      <c r="O27" s="64"/>
      <c r="P27" s="64"/>
      <c r="Q27" s="65"/>
    </row>
    <row r="28" ht="16.5" customHeight="1" spans="1:17">
      <c r="A28" s="56"/>
      <c r="B28" s="60"/>
      <c r="C28" s="161"/>
      <c r="D28" s="161"/>
      <c r="E28" s="161"/>
      <c r="F28" s="62"/>
      <c r="G28" s="62"/>
      <c r="H28" s="62"/>
      <c r="I28" s="62"/>
      <c r="J28" s="139"/>
      <c r="K28" s="62"/>
      <c r="L28" s="62">
        <f t="shared" si="2"/>
        <v>0</v>
      </c>
      <c r="M28" s="62" t="str">
        <f t="shared" si="3"/>
        <v/>
      </c>
      <c r="N28" s="63"/>
      <c r="O28" s="64"/>
      <c r="P28" s="64"/>
      <c r="Q28" s="65"/>
    </row>
    <row r="29" ht="16.5" customHeight="1" spans="1:17">
      <c r="A29" s="56"/>
      <c r="B29" s="60"/>
      <c r="C29" s="161"/>
      <c r="D29" s="161"/>
      <c r="E29" s="161"/>
      <c r="F29" s="62"/>
      <c r="G29" s="62"/>
      <c r="H29" s="62"/>
      <c r="I29" s="62"/>
      <c r="J29" s="139"/>
      <c r="K29" s="62"/>
      <c r="L29" s="62">
        <f t="shared" si="2"/>
        <v>0</v>
      </c>
      <c r="M29" s="62" t="str">
        <f t="shared" si="3"/>
        <v/>
      </c>
      <c r="N29" s="63"/>
      <c r="O29" s="64"/>
      <c r="P29" s="64"/>
      <c r="Q29" s="65"/>
    </row>
    <row r="30" ht="16.5" customHeight="1" spans="1:17">
      <c r="A30" s="67" t="s">
        <v>309</v>
      </c>
      <c r="B30" s="57"/>
      <c r="C30" s="344"/>
      <c r="D30" s="344"/>
      <c r="E30" s="344"/>
      <c r="F30" s="62">
        <f>ROUND(SUM(F7:F29),2)</f>
        <v>0</v>
      </c>
      <c r="G30" s="62">
        <f>ROUND(SUM(G7:G29),2)</f>
        <v>0</v>
      </c>
      <c r="H30" s="62">
        <f>ROUND(SUM(H7:H29),2)</f>
        <v>0</v>
      </c>
      <c r="I30" s="62">
        <f>ROUND(SUM(I7:I29),2)</f>
        <v>0</v>
      </c>
      <c r="J30" s="62"/>
      <c r="K30" s="62">
        <f>ROUND(SUM(K7:K29),2)</f>
        <v>0</v>
      </c>
      <c r="L30" s="62">
        <f t="shared" si="2"/>
        <v>0</v>
      </c>
      <c r="M30" s="62" t="str">
        <f t="shared" si="3"/>
        <v/>
      </c>
      <c r="N30" s="63"/>
      <c r="O30" s="64"/>
      <c r="P30" s="64"/>
      <c r="Q30" s="65"/>
    </row>
    <row r="31" customHeight="1" spans="1:17">
      <c r="A31" s="99" t="s">
        <v>368</v>
      </c>
      <c r="B31" s="56"/>
      <c r="C31" s="344"/>
      <c r="D31" s="344"/>
      <c r="E31" s="344"/>
      <c r="F31" s="62"/>
      <c r="G31" s="62"/>
      <c r="H31" s="62"/>
      <c r="I31" s="62"/>
      <c r="J31" s="62"/>
      <c r="K31" s="62"/>
      <c r="L31" s="62"/>
      <c r="M31" s="62"/>
      <c r="N31" s="63"/>
      <c r="O31" s="64"/>
      <c r="P31" s="64"/>
      <c r="Q31" s="65"/>
    </row>
    <row r="32" customHeight="1" spans="1:17">
      <c r="A32" s="67" t="s">
        <v>309</v>
      </c>
      <c r="B32" s="57"/>
      <c r="C32" s="344"/>
      <c r="D32" s="344"/>
      <c r="E32" s="344"/>
      <c r="F32" s="62"/>
      <c r="G32" s="62">
        <f>ROUND(G30-G31,2)</f>
        <v>0</v>
      </c>
      <c r="H32" s="62"/>
      <c r="I32" s="62"/>
      <c r="J32" s="62"/>
      <c r="K32" s="62">
        <f>ROUND(K30-K31,2)</f>
        <v>0</v>
      </c>
      <c r="L32" s="62">
        <f>K32-G32</f>
        <v>0</v>
      </c>
      <c r="M32" s="62" t="str">
        <f>IF(G32=0,"",L32/G32*100)</f>
        <v/>
      </c>
      <c r="N32" s="63"/>
      <c r="O32" s="64"/>
      <c r="P32" s="64"/>
      <c r="Q32" s="65"/>
    </row>
    <row r="33" customHeight="1" spans="1:17">
      <c r="A33" s="64"/>
      <c r="B33" s="64"/>
      <c r="C33" s="330"/>
      <c r="D33" s="330"/>
      <c r="E33" s="330"/>
      <c r="F33" s="64"/>
      <c r="G33" s="64"/>
      <c r="H33" s="64"/>
      <c r="I33" s="64"/>
      <c r="J33" s="64"/>
      <c r="K33" s="64"/>
      <c r="L33" s="64"/>
      <c r="M33" s="64"/>
      <c r="N33" s="64"/>
      <c r="O33" s="64"/>
      <c r="P33" s="64"/>
      <c r="Q33" s="65"/>
    </row>
    <row r="34" customHeight="1" spans="1:17">
      <c r="A34" s="64"/>
      <c r="B34" s="64"/>
      <c r="C34" s="330"/>
      <c r="D34" s="330"/>
      <c r="E34" s="330"/>
      <c r="F34" s="64"/>
      <c r="G34" s="64"/>
      <c r="H34" s="64"/>
      <c r="I34" s="64"/>
      <c r="J34" s="64"/>
      <c r="K34" s="64"/>
      <c r="L34" s="64"/>
      <c r="M34" s="64"/>
      <c r="N34" s="64"/>
      <c r="O34" s="64"/>
      <c r="P34" s="64"/>
      <c r="Q34" s="65"/>
    </row>
    <row r="35" customHeight="1" spans="1:17">
      <c r="A35" s="64"/>
      <c r="B35" s="64"/>
      <c r="C35" s="330"/>
      <c r="D35" s="330"/>
      <c r="E35" s="330"/>
      <c r="F35" s="64"/>
      <c r="G35" s="64"/>
      <c r="H35" s="64"/>
      <c r="I35" s="64"/>
      <c r="J35" s="64"/>
      <c r="K35" s="64"/>
      <c r="L35" s="64"/>
      <c r="M35" s="64"/>
      <c r="N35" s="64"/>
      <c r="O35" s="64"/>
      <c r="P35" s="64"/>
      <c r="Q35" s="65"/>
    </row>
    <row r="36" customHeight="1" spans="1:17">
      <c r="A36" s="64"/>
      <c r="B36" s="64"/>
      <c r="C36" s="330"/>
      <c r="D36" s="330"/>
      <c r="E36" s="330"/>
      <c r="F36" s="64"/>
      <c r="G36" s="64"/>
      <c r="H36" s="64"/>
      <c r="I36" s="64"/>
      <c r="J36" s="64"/>
      <c r="K36" s="64"/>
      <c r="L36" s="64"/>
      <c r="M36" s="64"/>
      <c r="N36" s="64"/>
      <c r="O36" s="64"/>
      <c r="P36" s="64"/>
      <c r="Q36" s="65"/>
    </row>
    <row r="37" customHeight="1" spans="1:17">
      <c r="A37" s="64"/>
      <c r="B37" s="64"/>
      <c r="C37" s="330"/>
      <c r="D37" s="330"/>
      <c r="E37" s="330"/>
      <c r="F37" s="64"/>
      <c r="G37" s="64"/>
      <c r="H37" s="64"/>
      <c r="I37" s="64"/>
      <c r="J37" s="64"/>
      <c r="K37" s="64"/>
      <c r="L37" s="64"/>
      <c r="M37" s="64"/>
      <c r="N37" s="64"/>
      <c r="O37" s="64"/>
      <c r="P37" s="64"/>
      <c r="Q37" s="65"/>
    </row>
    <row r="38" customHeight="1" spans="1:17">
      <c r="A38" s="64"/>
      <c r="B38" s="64"/>
      <c r="C38" s="330"/>
      <c r="D38" s="330"/>
      <c r="E38" s="330"/>
      <c r="F38" s="64"/>
      <c r="G38" s="64"/>
      <c r="H38" s="64"/>
      <c r="I38" s="64"/>
      <c r="J38" s="64"/>
      <c r="K38" s="64"/>
      <c r="L38" s="64"/>
      <c r="M38" s="64"/>
      <c r="N38" s="64"/>
      <c r="O38" s="64"/>
      <c r="P38" s="64"/>
      <c r="Q38" s="65"/>
    </row>
    <row r="39" customHeight="1" spans="1:17">
      <c r="A39" s="64"/>
      <c r="B39" s="64"/>
      <c r="C39" s="330"/>
      <c r="D39" s="330"/>
      <c r="E39" s="330"/>
      <c r="F39" s="64"/>
      <c r="G39" s="64"/>
      <c r="H39" s="64"/>
      <c r="I39" s="64"/>
      <c r="J39" s="64"/>
      <c r="K39" s="64"/>
      <c r="L39" s="64"/>
      <c r="M39" s="64"/>
      <c r="N39" s="64"/>
      <c r="O39" s="64"/>
      <c r="P39" s="64"/>
      <c r="Q39" s="65"/>
    </row>
    <row r="40" customHeight="1" spans="1:17">
      <c r="A40" s="64"/>
      <c r="B40" s="64"/>
      <c r="C40" s="330"/>
      <c r="D40" s="330"/>
      <c r="E40" s="330"/>
      <c r="F40" s="64"/>
      <c r="G40" s="64"/>
      <c r="H40" s="64"/>
      <c r="I40" s="64"/>
      <c r="J40" s="64"/>
      <c r="K40" s="64"/>
      <c r="L40" s="64"/>
      <c r="M40" s="64"/>
      <c r="N40" s="64"/>
      <c r="O40" s="64"/>
      <c r="P40" s="64"/>
      <c r="Q40" s="65"/>
    </row>
    <row r="41" customHeight="1" spans="1:17">
      <c r="A41" s="64"/>
      <c r="B41" s="64"/>
      <c r="C41" s="330"/>
      <c r="D41" s="330"/>
      <c r="E41" s="330"/>
      <c r="F41" s="64"/>
      <c r="G41" s="64"/>
      <c r="H41" s="64"/>
      <c r="I41" s="64"/>
      <c r="J41" s="64"/>
      <c r="K41" s="64"/>
      <c r="L41" s="64"/>
      <c r="M41" s="64"/>
      <c r="N41" s="64"/>
      <c r="O41" s="64"/>
      <c r="P41" s="64"/>
      <c r="Q41" s="65"/>
    </row>
    <row r="42" customHeight="1" spans="1:17">
      <c r="A42" s="64"/>
      <c r="B42" s="64"/>
      <c r="C42" s="330"/>
      <c r="D42" s="330"/>
      <c r="E42" s="330"/>
      <c r="F42" s="64"/>
      <c r="G42" s="64"/>
      <c r="H42" s="64"/>
      <c r="I42" s="64"/>
      <c r="J42" s="64"/>
      <c r="K42" s="64"/>
      <c r="L42" s="64"/>
      <c r="M42" s="64"/>
      <c r="N42" s="64"/>
      <c r="O42" s="64"/>
      <c r="P42" s="64"/>
      <c r="Q42" s="65"/>
    </row>
    <row r="43" customHeight="1" spans="1:17">
      <c r="A43" s="64"/>
      <c r="B43" s="64"/>
      <c r="C43" s="330"/>
      <c r="D43" s="330"/>
      <c r="E43" s="330"/>
      <c r="F43" s="64"/>
      <c r="G43" s="64"/>
      <c r="H43" s="64"/>
      <c r="I43" s="64"/>
      <c r="J43" s="64"/>
      <c r="K43" s="64"/>
      <c r="L43" s="64"/>
      <c r="M43" s="64"/>
      <c r="N43" s="64"/>
      <c r="O43" s="64"/>
      <c r="P43" s="64"/>
      <c r="Q43" s="65"/>
    </row>
    <row r="44" customHeight="1" spans="1:17">
      <c r="A44" s="64"/>
      <c r="B44" s="64"/>
      <c r="C44" s="330"/>
      <c r="D44" s="330"/>
      <c r="E44" s="330"/>
      <c r="F44" s="64"/>
      <c r="G44" s="64"/>
      <c r="H44" s="64"/>
      <c r="I44" s="64"/>
      <c r="J44" s="64"/>
      <c r="K44" s="64"/>
      <c r="L44" s="64"/>
      <c r="M44" s="64"/>
      <c r="N44" s="64"/>
      <c r="O44" s="64"/>
      <c r="P44" s="64"/>
      <c r="Q44" s="65"/>
    </row>
    <row r="45" customHeight="1" spans="1:17">
      <c r="A45" s="64"/>
      <c r="B45" s="64"/>
      <c r="C45" s="330"/>
      <c r="D45" s="330"/>
      <c r="E45" s="330"/>
      <c r="F45" s="64"/>
      <c r="G45" s="64"/>
      <c r="H45" s="64"/>
      <c r="I45" s="64"/>
      <c r="J45" s="64"/>
      <c r="K45" s="64"/>
      <c r="L45" s="64"/>
      <c r="M45" s="64"/>
      <c r="N45" s="64"/>
      <c r="O45" s="64"/>
      <c r="P45" s="64"/>
      <c r="Q45" s="65"/>
    </row>
    <row r="46" customHeight="1" spans="1:17">
      <c r="A46" s="64"/>
      <c r="B46" s="64"/>
      <c r="C46" s="330"/>
      <c r="D46" s="330"/>
      <c r="E46" s="330"/>
      <c r="F46" s="64"/>
      <c r="G46" s="64"/>
      <c r="H46" s="64"/>
      <c r="I46" s="64"/>
      <c r="J46" s="64"/>
      <c r="K46" s="64"/>
      <c r="L46" s="64"/>
      <c r="M46" s="64"/>
      <c r="N46" s="64"/>
      <c r="O46" s="64"/>
      <c r="P46" s="64"/>
      <c r="Q46" s="65"/>
    </row>
    <row r="47" customHeight="1" spans="1:17">
      <c r="A47" s="64"/>
      <c r="B47" s="64"/>
      <c r="C47" s="330"/>
      <c r="D47" s="330"/>
      <c r="E47" s="330"/>
      <c r="F47" s="64"/>
      <c r="G47" s="64"/>
      <c r="H47" s="64"/>
      <c r="I47" s="64"/>
      <c r="J47" s="64"/>
      <c r="K47" s="64"/>
      <c r="L47" s="64"/>
      <c r="M47" s="64"/>
      <c r="N47" s="64"/>
      <c r="O47" s="64"/>
      <c r="P47" s="64"/>
      <c r="Q47" s="65"/>
    </row>
    <row r="48" customHeight="1" spans="1:17">
      <c r="A48" s="64"/>
      <c r="B48" s="64"/>
      <c r="C48" s="330"/>
      <c r="D48" s="330"/>
      <c r="E48" s="330"/>
      <c r="F48" s="64"/>
      <c r="G48" s="64"/>
      <c r="H48" s="64"/>
      <c r="I48" s="64"/>
      <c r="J48" s="64"/>
      <c r="K48" s="64"/>
      <c r="L48" s="64"/>
      <c r="M48" s="64"/>
      <c r="N48" s="64"/>
      <c r="O48" s="64"/>
      <c r="P48" s="64"/>
      <c r="Q48" s="65"/>
    </row>
    <row r="49" customHeight="1" spans="1:17">
      <c r="A49" s="64"/>
      <c r="B49" s="64"/>
      <c r="C49" s="330"/>
      <c r="D49" s="330"/>
      <c r="E49" s="330"/>
      <c r="F49" s="64"/>
      <c r="G49" s="64"/>
      <c r="H49" s="64"/>
      <c r="I49" s="64"/>
      <c r="J49" s="64"/>
      <c r="K49" s="64"/>
      <c r="L49" s="64"/>
      <c r="M49" s="64"/>
      <c r="N49" s="64"/>
      <c r="O49" s="64"/>
      <c r="P49" s="64"/>
      <c r="Q49" s="65"/>
    </row>
    <row r="50" customHeight="1" spans="1:17">
      <c r="A50" s="64"/>
      <c r="B50" s="64"/>
      <c r="C50" s="330"/>
      <c r="D50" s="330"/>
      <c r="E50" s="330"/>
      <c r="F50" s="64"/>
      <c r="G50" s="64"/>
      <c r="H50" s="64"/>
      <c r="I50" s="64"/>
      <c r="J50" s="64"/>
      <c r="K50" s="64"/>
      <c r="L50" s="64"/>
      <c r="M50" s="64"/>
      <c r="N50" s="64"/>
      <c r="O50" s="64"/>
      <c r="P50" s="64"/>
      <c r="Q50" s="65"/>
    </row>
    <row r="51" customHeight="1" spans="1:17">
      <c r="A51" s="64"/>
      <c r="B51" s="64"/>
      <c r="C51" s="330"/>
      <c r="D51" s="330"/>
      <c r="E51" s="330"/>
      <c r="F51" s="64"/>
      <c r="G51" s="64"/>
      <c r="H51" s="64"/>
      <c r="I51" s="64"/>
      <c r="J51" s="64"/>
      <c r="K51" s="64"/>
      <c r="L51" s="64"/>
      <c r="M51" s="64"/>
      <c r="N51" s="64"/>
      <c r="O51" s="64"/>
      <c r="P51" s="64"/>
      <c r="Q51" s="65"/>
    </row>
    <row r="52" customHeight="1" spans="1:17">
      <c r="A52" s="64"/>
      <c r="B52" s="64"/>
      <c r="C52" s="330"/>
      <c r="D52" s="330"/>
      <c r="E52" s="330"/>
      <c r="F52" s="64"/>
      <c r="G52" s="64"/>
      <c r="H52" s="64"/>
      <c r="I52" s="64"/>
      <c r="J52" s="64"/>
      <c r="K52" s="64"/>
      <c r="L52" s="64"/>
      <c r="M52" s="64"/>
      <c r="N52" s="64"/>
      <c r="O52" s="64"/>
      <c r="P52" s="64"/>
      <c r="Q52" s="65"/>
    </row>
    <row r="53" customHeight="1" spans="1:17">
      <c r="A53" s="64"/>
      <c r="B53" s="64"/>
      <c r="C53" s="330"/>
      <c r="D53" s="330"/>
      <c r="E53" s="330"/>
      <c r="F53" s="64"/>
      <c r="G53" s="64"/>
      <c r="H53" s="64"/>
      <c r="I53" s="64"/>
      <c r="J53" s="64"/>
      <c r="K53" s="64"/>
      <c r="L53" s="64"/>
      <c r="M53" s="64"/>
      <c r="N53" s="64"/>
      <c r="O53" s="64"/>
      <c r="P53" s="64"/>
      <c r="Q53" s="65"/>
    </row>
    <row r="54" customHeight="1" spans="1:17">
      <c r="A54" s="64"/>
      <c r="B54" s="64"/>
      <c r="C54" s="330"/>
      <c r="D54" s="330"/>
      <c r="E54" s="330"/>
      <c r="F54" s="64"/>
      <c r="G54" s="64"/>
      <c r="H54" s="64"/>
      <c r="I54" s="64"/>
      <c r="J54" s="64"/>
      <c r="K54" s="64"/>
      <c r="L54" s="64"/>
      <c r="M54" s="64"/>
      <c r="N54" s="64"/>
      <c r="O54" s="64"/>
      <c r="P54" s="64"/>
      <c r="Q54" s="65"/>
    </row>
    <row r="55" customHeight="1" spans="1:17">
      <c r="A55" s="64"/>
      <c r="B55" s="64"/>
      <c r="C55" s="330"/>
      <c r="D55" s="330"/>
      <c r="E55" s="330"/>
      <c r="F55" s="64"/>
      <c r="G55" s="64"/>
      <c r="H55" s="64"/>
      <c r="I55" s="64"/>
      <c r="J55" s="64"/>
      <c r="K55" s="64"/>
      <c r="L55" s="64"/>
      <c r="M55" s="64"/>
      <c r="N55" s="64"/>
      <c r="O55" s="64"/>
      <c r="P55" s="64"/>
      <c r="Q55" s="65"/>
    </row>
    <row r="56" customHeight="1" spans="1:17">
      <c r="A56" s="64"/>
      <c r="B56" s="64"/>
      <c r="C56" s="330"/>
      <c r="D56" s="330"/>
      <c r="E56" s="330"/>
      <c r="F56" s="64"/>
      <c r="G56" s="64"/>
      <c r="H56" s="64"/>
      <c r="I56" s="64"/>
      <c r="J56" s="64"/>
      <c r="K56" s="64"/>
      <c r="L56" s="64"/>
      <c r="M56" s="64"/>
      <c r="N56" s="64"/>
      <c r="O56" s="64"/>
      <c r="P56" s="64"/>
      <c r="Q56" s="65"/>
    </row>
    <row r="57" customHeight="1" spans="1:17">
      <c r="A57" s="64"/>
      <c r="B57" s="64"/>
      <c r="C57" s="330"/>
      <c r="D57" s="330"/>
      <c r="E57" s="330"/>
      <c r="F57" s="64"/>
      <c r="G57" s="64"/>
      <c r="H57" s="64"/>
      <c r="I57" s="64"/>
      <c r="J57" s="64"/>
      <c r="K57" s="64"/>
      <c r="L57" s="64"/>
      <c r="M57" s="64"/>
      <c r="N57" s="64"/>
      <c r="O57" s="64"/>
      <c r="P57" s="64"/>
      <c r="Q57" s="65"/>
    </row>
    <row r="58" customHeight="1" spans="1:17">
      <c r="A58" s="64"/>
      <c r="B58" s="64"/>
      <c r="C58" s="330"/>
      <c r="D58" s="330"/>
      <c r="E58" s="330"/>
      <c r="F58" s="64"/>
      <c r="G58" s="64"/>
      <c r="H58" s="64"/>
      <c r="I58" s="64"/>
      <c r="J58" s="64"/>
      <c r="K58" s="64"/>
      <c r="L58" s="64"/>
      <c r="M58" s="64"/>
      <c r="N58" s="64"/>
      <c r="O58" s="64"/>
      <c r="P58" s="64"/>
      <c r="Q58" s="65"/>
    </row>
    <row r="59" customHeight="1" spans="1:17">
      <c r="A59" s="64"/>
      <c r="B59" s="64"/>
      <c r="C59" s="330"/>
      <c r="D59" s="330"/>
      <c r="E59" s="330"/>
      <c r="F59" s="64"/>
      <c r="G59" s="64"/>
      <c r="H59" s="64"/>
      <c r="I59" s="64"/>
      <c r="J59" s="64"/>
      <c r="K59" s="64"/>
      <c r="L59" s="64"/>
      <c r="M59" s="64"/>
      <c r="N59" s="64"/>
      <c r="O59" s="64"/>
      <c r="P59" s="64"/>
      <c r="Q59" s="65"/>
    </row>
    <row r="60" customHeight="1" spans="1:17">
      <c r="A60" s="64"/>
      <c r="B60" s="64"/>
      <c r="C60" s="330"/>
      <c r="D60" s="330"/>
      <c r="E60" s="330"/>
      <c r="F60" s="64"/>
      <c r="G60" s="64"/>
      <c r="H60" s="64"/>
      <c r="I60" s="64"/>
      <c r="J60" s="64"/>
      <c r="K60" s="64"/>
      <c r="L60" s="64"/>
      <c r="M60" s="64"/>
      <c r="N60" s="64"/>
      <c r="O60" s="64"/>
      <c r="P60" s="64"/>
      <c r="Q60" s="65"/>
    </row>
    <row r="61" customHeight="1" spans="1:17">
      <c r="A61" s="64"/>
      <c r="B61" s="64"/>
      <c r="C61" s="330"/>
      <c r="D61" s="330"/>
      <c r="E61" s="330"/>
      <c r="F61" s="64"/>
      <c r="G61" s="64"/>
      <c r="H61" s="64"/>
      <c r="I61" s="64"/>
      <c r="J61" s="64"/>
      <c r="K61" s="64"/>
      <c r="L61" s="64"/>
      <c r="M61" s="64"/>
      <c r="N61" s="64"/>
      <c r="O61" s="64"/>
      <c r="P61" s="64"/>
      <c r="Q61" s="65"/>
    </row>
    <row r="62" customHeight="1" spans="1:17">
      <c r="A62" s="64"/>
      <c r="B62" s="64"/>
      <c r="C62" s="330"/>
      <c r="D62" s="330"/>
      <c r="E62" s="330"/>
      <c r="F62" s="64"/>
      <c r="G62" s="64"/>
      <c r="H62" s="64"/>
      <c r="I62" s="64"/>
      <c r="J62" s="64"/>
      <c r="K62" s="64"/>
      <c r="L62" s="64"/>
      <c r="M62" s="64"/>
      <c r="N62" s="64"/>
      <c r="O62" s="64"/>
      <c r="P62" s="64"/>
      <c r="Q62" s="65"/>
    </row>
    <row r="63" customHeight="1" spans="1:17">
      <c r="A63" s="64"/>
      <c r="B63" s="64"/>
      <c r="C63" s="330"/>
      <c r="D63" s="330"/>
      <c r="E63" s="330"/>
      <c r="F63" s="64"/>
      <c r="G63" s="64"/>
      <c r="H63" s="64"/>
      <c r="I63" s="64"/>
      <c r="J63" s="64"/>
      <c r="K63" s="64"/>
      <c r="L63" s="64"/>
      <c r="M63" s="64"/>
      <c r="N63" s="64"/>
      <c r="O63" s="64"/>
      <c r="P63" s="64"/>
      <c r="Q63" s="65"/>
    </row>
    <row r="64" customHeight="1" spans="1:17">
      <c r="A64" s="64"/>
      <c r="B64" s="64"/>
      <c r="C64" s="330"/>
      <c r="D64" s="330"/>
      <c r="E64" s="330"/>
      <c r="F64" s="64"/>
      <c r="G64" s="64"/>
      <c r="H64" s="64"/>
      <c r="I64" s="64"/>
      <c r="J64" s="64"/>
      <c r="K64" s="64"/>
      <c r="L64" s="64"/>
      <c r="M64" s="64"/>
      <c r="N64" s="64"/>
      <c r="O64" s="64"/>
      <c r="P64" s="64"/>
      <c r="Q64" s="65"/>
    </row>
    <row r="65" customHeight="1" spans="1:17">
      <c r="A65" s="64"/>
      <c r="B65" s="64"/>
      <c r="C65" s="330"/>
      <c r="D65" s="330"/>
      <c r="E65" s="330"/>
      <c r="F65" s="64"/>
      <c r="G65" s="64"/>
      <c r="H65" s="64"/>
      <c r="I65" s="64"/>
      <c r="J65" s="64"/>
      <c r="K65" s="64"/>
      <c r="L65" s="64"/>
      <c r="M65" s="64"/>
      <c r="N65" s="64"/>
      <c r="O65" s="64"/>
      <c r="P65" s="64"/>
      <c r="Q65" s="65"/>
    </row>
    <row r="66" customHeight="1" spans="1:17">
      <c r="A66" s="64"/>
      <c r="B66" s="64"/>
      <c r="C66" s="330"/>
      <c r="D66" s="330"/>
      <c r="E66" s="330"/>
      <c r="F66" s="64"/>
      <c r="G66" s="64"/>
      <c r="H66" s="64"/>
      <c r="I66" s="64"/>
      <c r="J66" s="64"/>
      <c r="K66" s="64"/>
      <c r="L66" s="64"/>
      <c r="M66" s="64"/>
      <c r="N66" s="64"/>
      <c r="O66" s="64"/>
      <c r="P66" s="64"/>
      <c r="Q66" s="65"/>
    </row>
    <row r="67" customHeight="1" spans="1:17">
      <c r="A67" s="64"/>
      <c r="B67" s="64"/>
      <c r="C67" s="330"/>
      <c r="D67" s="330"/>
      <c r="E67" s="330"/>
      <c r="F67" s="64"/>
      <c r="G67" s="64"/>
      <c r="H67" s="64"/>
      <c r="I67" s="64"/>
      <c r="J67" s="64"/>
      <c r="K67" s="64"/>
      <c r="L67" s="64"/>
      <c r="M67" s="64"/>
      <c r="N67" s="64"/>
      <c r="O67" s="64"/>
      <c r="P67" s="64"/>
      <c r="Q67" s="65"/>
    </row>
    <row r="68" customHeight="1" spans="1:17">
      <c r="A68" s="64"/>
      <c r="B68" s="64"/>
      <c r="C68" s="330"/>
      <c r="D68" s="330"/>
      <c r="E68" s="330"/>
      <c r="F68" s="64"/>
      <c r="G68" s="64"/>
      <c r="H68" s="64"/>
      <c r="I68" s="64"/>
      <c r="J68" s="64"/>
      <c r="K68" s="64"/>
      <c r="L68" s="64"/>
      <c r="M68" s="64"/>
      <c r="N68" s="64"/>
      <c r="O68" s="64"/>
      <c r="P68" s="64"/>
      <c r="Q68" s="65"/>
    </row>
    <row r="69" customHeight="1" spans="1:17">
      <c r="A69" s="64"/>
      <c r="B69" s="64"/>
      <c r="C69" s="330"/>
      <c r="D69" s="330"/>
      <c r="E69" s="330"/>
      <c r="F69" s="64"/>
      <c r="G69" s="64"/>
      <c r="H69" s="64"/>
      <c r="I69" s="64"/>
      <c r="J69" s="64"/>
      <c r="K69" s="64"/>
      <c r="L69" s="64"/>
      <c r="M69" s="64"/>
      <c r="N69" s="64"/>
      <c r="O69" s="64"/>
      <c r="P69" s="64"/>
      <c r="Q69" s="65"/>
    </row>
    <row r="70" customHeight="1" spans="1:17">
      <c r="A70" s="64"/>
      <c r="B70" s="64"/>
      <c r="C70" s="330"/>
      <c r="D70" s="330"/>
      <c r="E70" s="330"/>
      <c r="F70" s="64"/>
      <c r="G70" s="64"/>
      <c r="H70" s="64"/>
      <c r="I70" s="64"/>
      <c r="J70" s="64"/>
      <c r="K70" s="64"/>
      <c r="L70" s="64"/>
      <c r="M70" s="64"/>
      <c r="N70" s="64"/>
      <c r="O70" s="64"/>
      <c r="P70" s="64"/>
      <c r="Q70" s="65"/>
    </row>
    <row r="71" customHeight="1" spans="1:17">
      <c r="A71" s="64"/>
      <c r="B71" s="64"/>
      <c r="C71" s="330"/>
      <c r="D71" s="330"/>
      <c r="E71" s="330"/>
      <c r="F71" s="64"/>
      <c r="G71" s="64"/>
      <c r="H71" s="64"/>
      <c r="I71" s="64"/>
      <c r="J71" s="64"/>
      <c r="K71" s="64"/>
      <c r="L71" s="64"/>
      <c r="M71" s="64"/>
      <c r="N71" s="64"/>
      <c r="O71" s="64"/>
      <c r="P71" s="64"/>
      <c r="Q71" s="65"/>
    </row>
    <row r="72" customHeight="1" spans="1:17">
      <c r="A72" s="64"/>
      <c r="B72" s="64"/>
      <c r="C72" s="330"/>
      <c r="D72" s="330"/>
      <c r="E72" s="330"/>
      <c r="F72" s="64"/>
      <c r="G72" s="64"/>
      <c r="H72" s="64"/>
      <c r="I72" s="64"/>
      <c r="J72" s="64"/>
      <c r="K72" s="64"/>
      <c r="L72" s="64"/>
      <c r="M72" s="64"/>
      <c r="N72" s="64"/>
      <c r="O72" s="64"/>
      <c r="P72" s="64"/>
      <c r="Q72" s="65"/>
    </row>
    <row r="73" customHeight="1" spans="1:17">
      <c r="A73" s="64"/>
      <c r="B73" s="64"/>
      <c r="C73" s="330"/>
      <c r="D73" s="330"/>
      <c r="E73" s="330"/>
      <c r="F73" s="64"/>
      <c r="G73" s="64"/>
      <c r="H73" s="64"/>
      <c r="I73" s="64"/>
      <c r="J73" s="64"/>
      <c r="K73" s="64"/>
      <c r="L73" s="64"/>
      <c r="M73" s="64"/>
      <c r="N73" s="64"/>
      <c r="O73" s="64"/>
      <c r="P73" s="64"/>
      <c r="Q73" s="65"/>
    </row>
    <row r="74" customHeight="1" spans="1:17">
      <c r="A74" s="75"/>
      <c r="B74" s="75"/>
      <c r="C74" s="331"/>
      <c r="D74" s="331"/>
      <c r="E74" s="331"/>
      <c r="F74" s="75"/>
      <c r="G74" s="75"/>
      <c r="H74" s="75"/>
      <c r="I74" s="75"/>
      <c r="J74" s="75"/>
      <c r="K74" s="75"/>
      <c r="L74" s="75"/>
      <c r="M74" s="75"/>
      <c r="N74" s="75"/>
      <c r="O74" s="75"/>
      <c r="P74" s="75"/>
      <c r="Q74" s="65"/>
    </row>
    <row r="75" customHeight="1" spans="1:17">
      <c r="A75" s="75"/>
      <c r="B75" s="75"/>
      <c r="C75" s="331"/>
      <c r="D75" s="331"/>
      <c r="E75" s="331"/>
      <c r="F75" s="75"/>
      <c r="G75" s="75"/>
      <c r="H75" s="75"/>
      <c r="I75" s="75"/>
      <c r="J75" s="75"/>
      <c r="K75" s="75"/>
      <c r="L75" s="75"/>
      <c r="M75" s="75"/>
      <c r="N75" s="75"/>
      <c r="O75" s="75"/>
      <c r="P75" s="75"/>
      <c r="Q75" s="65"/>
    </row>
    <row r="76" customHeight="1" spans="1:17">
      <c r="A76" s="75"/>
      <c r="B76" s="75"/>
      <c r="C76" s="331"/>
      <c r="D76" s="331"/>
      <c r="E76" s="331"/>
      <c r="F76" s="75"/>
      <c r="G76" s="75"/>
      <c r="H76" s="75"/>
      <c r="I76" s="75"/>
      <c r="J76" s="75"/>
      <c r="K76" s="75"/>
      <c r="L76" s="75"/>
      <c r="M76" s="75"/>
      <c r="N76" s="75"/>
      <c r="O76" s="75"/>
      <c r="P76" s="75"/>
      <c r="Q76" s="65"/>
    </row>
    <row r="77" customHeight="1" spans="1:17">
      <c r="A77" s="75"/>
      <c r="B77" s="75"/>
      <c r="C77" s="331"/>
      <c r="D77" s="331"/>
      <c r="E77" s="331"/>
      <c r="F77" s="75"/>
      <c r="G77" s="75"/>
      <c r="H77" s="75"/>
      <c r="I77" s="75"/>
      <c r="J77" s="75"/>
      <c r="K77" s="75"/>
      <c r="L77" s="75"/>
      <c r="M77" s="75"/>
      <c r="N77" s="75"/>
      <c r="O77" s="75"/>
      <c r="P77" s="75"/>
      <c r="Q77" s="65"/>
    </row>
    <row r="78" customHeight="1" spans="1:17">
      <c r="A78" s="75"/>
      <c r="B78" s="75"/>
      <c r="C78" s="331"/>
      <c r="D78" s="331"/>
      <c r="E78" s="331"/>
      <c r="F78" s="75"/>
      <c r="G78" s="75"/>
      <c r="H78" s="75"/>
      <c r="I78" s="75"/>
      <c r="J78" s="75"/>
      <c r="K78" s="75"/>
      <c r="L78" s="75"/>
      <c r="M78" s="75"/>
      <c r="N78" s="75"/>
      <c r="O78" s="75"/>
      <c r="P78" s="75"/>
      <c r="Q78" s="65"/>
    </row>
    <row r="79" customHeight="1" spans="1:17">
      <c r="A79" s="76"/>
      <c r="B79" s="76"/>
      <c r="C79" s="332"/>
      <c r="D79" s="332"/>
      <c r="E79" s="332"/>
      <c r="F79" s="76"/>
      <c r="G79" s="76"/>
      <c r="H79" s="76"/>
      <c r="I79" s="76"/>
      <c r="J79" s="76"/>
      <c r="K79" s="76"/>
      <c r="L79" s="76"/>
      <c r="M79" s="76"/>
      <c r="N79" s="76"/>
      <c r="O79" s="76"/>
      <c r="P79" s="76"/>
    </row>
    <row r="80" customHeight="1" spans="1:17">
      <c r="A80" s="76"/>
      <c r="B80" s="76"/>
      <c r="C80" s="332"/>
      <c r="D80" s="332"/>
      <c r="E80" s="332"/>
      <c r="F80" s="76"/>
      <c r="G80" s="76"/>
      <c r="H80" s="76"/>
      <c r="I80" s="76"/>
      <c r="J80" s="76"/>
      <c r="K80" s="76"/>
      <c r="L80" s="76"/>
      <c r="M80" s="76"/>
      <c r="N80" s="76"/>
      <c r="O80" s="76"/>
      <c r="P80" s="76"/>
    </row>
    <row r="81" customHeight="1" spans="1:16">
      <c r="A81" s="76"/>
      <c r="B81" s="76"/>
      <c r="C81" s="332"/>
      <c r="D81" s="332"/>
      <c r="E81" s="332"/>
      <c r="F81" s="76"/>
      <c r="G81" s="76"/>
      <c r="H81" s="76"/>
      <c r="I81" s="76"/>
      <c r="J81" s="76"/>
      <c r="K81" s="76"/>
      <c r="L81" s="76"/>
      <c r="M81" s="76"/>
      <c r="N81" s="76"/>
      <c r="O81" s="76"/>
      <c r="P81" s="76"/>
    </row>
    <row r="82" customHeight="1" spans="1:16">
      <c r="A82" s="76"/>
      <c r="B82" s="76"/>
      <c r="C82" s="332"/>
      <c r="D82" s="332"/>
      <c r="E82" s="332"/>
      <c r="F82" s="76"/>
      <c r="G82" s="76"/>
      <c r="H82" s="76"/>
      <c r="I82" s="76"/>
      <c r="J82" s="76"/>
      <c r="K82" s="76"/>
      <c r="L82" s="76"/>
      <c r="M82" s="76"/>
      <c r="N82" s="76"/>
      <c r="O82" s="76"/>
      <c r="P82" s="76"/>
    </row>
    <row r="83" customHeight="1" spans="1:16">
      <c r="A83" s="76"/>
      <c r="B83" s="76"/>
      <c r="C83" s="332"/>
      <c r="D83" s="332"/>
      <c r="E83" s="332"/>
      <c r="F83" s="76"/>
      <c r="G83" s="76"/>
      <c r="H83" s="76"/>
      <c r="I83" s="76"/>
      <c r="J83" s="76"/>
      <c r="K83" s="76"/>
      <c r="L83" s="76"/>
      <c r="M83" s="76"/>
      <c r="N83" s="76"/>
      <c r="O83" s="76"/>
      <c r="P83" s="76"/>
    </row>
    <row r="84" customHeight="1" spans="1:16">
      <c r="A84" s="76"/>
      <c r="B84" s="76"/>
      <c r="C84" s="332"/>
      <c r="D84" s="332"/>
      <c r="E84" s="332"/>
      <c r="F84" s="76"/>
      <c r="G84" s="76"/>
      <c r="H84" s="76"/>
      <c r="I84" s="76"/>
      <c r="J84" s="76"/>
      <c r="K84" s="76"/>
      <c r="L84" s="76"/>
      <c r="M84" s="76"/>
      <c r="N84" s="76"/>
      <c r="O84" s="76"/>
      <c r="P84" s="76"/>
    </row>
    <row r="85" customHeight="1" spans="1:16">
      <c r="A85" s="76"/>
      <c r="B85" s="76"/>
      <c r="C85" s="332"/>
      <c r="D85" s="332"/>
      <c r="E85" s="332"/>
      <c r="F85" s="76"/>
      <c r="G85" s="76"/>
      <c r="H85" s="76"/>
      <c r="I85" s="76"/>
      <c r="J85" s="76"/>
      <c r="K85" s="76"/>
      <c r="L85" s="76"/>
      <c r="M85" s="76"/>
      <c r="N85" s="76"/>
      <c r="O85" s="76"/>
      <c r="P85" s="76"/>
    </row>
    <row r="86" customHeight="1" spans="1:16">
      <c r="A86" s="76"/>
      <c r="B86" s="76"/>
      <c r="C86" s="332"/>
      <c r="D86" s="332"/>
      <c r="E86" s="332"/>
      <c r="F86" s="76"/>
      <c r="G86" s="76"/>
      <c r="H86" s="76"/>
      <c r="I86" s="76"/>
      <c r="J86" s="76"/>
      <c r="K86" s="76"/>
      <c r="L86" s="76"/>
      <c r="M86" s="76"/>
      <c r="N86" s="76"/>
      <c r="O86" s="76"/>
      <c r="P86" s="76"/>
    </row>
    <row r="87" customHeight="1" spans="1:16">
      <c r="A87" s="76"/>
      <c r="B87" s="76"/>
      <c r="C87" s="332"/>
      <c r="D87" s="332"/>
      <c r="E87" s="332"/>
      <c r="F87" s="76"/>
      <c r="G87" s="76"/>
      <c r="H87" s="76"/>
      <c r="I87" s="76"/>
      <c r="J87" s="76"/>
      <c r="K87" s="76"/>
      <c r="L87" s="76"/>
      <c r="M87" s="76"/>
      <c r="N87" s="76"/>
      <c r="O87" s="76"/>
      <c r="P87" s="76"/>
    </row>
    <row r="88" customHeight="1" spans="1:16">
      <c r="A88" s="76"/>
      <c r="B88" s="76"/>
      <c r="C88" s="332"/>
      <c r="D88" s="332"/>
      <c r="E88" s="332"/>
      <c r="F88" s="76"/>
      <c r="G88" s="76"/>
      <c r="H88" s="76"/>
      <c r="I88" s="76"/>
      <c r="J88" s="76"/>
      <c r="K88" s="76"/>
      <c r="L88" s="76"/>
      <c r="M88" s="76"/>
      <c r="N88" s="76"/>
      <c r="O88" s="76"/>
      <c r="P88" s="76"/>
    </row>
  </sheetData>
  <mergeCells count="16">
    <mergeCell ref="A1:N1"/>
    <mergeCell ref="A2:N2"/>
    <mergeCell ref="F5:G5"/>
    <mergeCell ref="I5:K5"/>
    <mergeCell ref="A30:B30"/>
    <mergeCell ref="A31:B31"/>
    <mergeCell ref="A32:B32"/>
    <mergeCell ref="A5:A6"/>
    <mergeCell ref="B5:B6"/>
    <mergeCell ref="C5:C6"/>
    <mergeCell ref="D5:D6"/>
    <mergeCell ref="E5:E6"/>
    <mergeCell ref="H5:H6"/>
    <mergeCell ref="L5:L6"/>
    <mergeCell ref="M5:M6"/>
    <mergeCell ref="N5:N6"/>
  </mergeCells>
  <printOptions horizontalCentered="1"/>
  <pageMargins left="0.590551181102362" right="0.590551181102362" top="0.866141732283464" bottom="0.866141732283464" header="0.47244094488189" footer="0.590551181102362"/>
  <pageSetup paperSize="9" scale="88" fitToHeight="0" orientation="landscape" blackAndWhite="1"/>
  <headerFooter scaleWithDoc="0">
    <oddFooter>&amp;L&amp;"宋体,常规"&amp;11被评估单位填表人：
填表日期：2015年  月&amp;R&amp;"宋体,常规"&amp;11评估人员：</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P86"/>
  <sheetViews>
    <sheetView view="pageBreakPreview" zoomScaleNormal="100" workbookViewId="0">
      <selection activeCell="S26" sqref="S26"/>
    </sheetView>
  </sheetViews>
  <sheetFormatPr defaultColWidth="9" defaultRowHeight="15.75" customHeight="1"/>
  <cols>
    <col min="1" max="1" width="5.66666666666667" style="48" customWidth="1"/>
    <col min="2" max="2" width="17.5" style="48" customWidth="1"/>
    <col min="3" max="3" width="12.6666666666667" style="48" customWidth="1"/>
    <col min="4" max="4" width="13.6666666666667" style="48" customWidth="1"/>
    <col min="5" max="5" width="14.5" style="48" customWidth="1"/>
    <col min="6" max="6" width="14.6666666666667" style="48" customWidth="1"/>
    <col min="7" max="7" width="13.8333333333333" style="48" customWidth="1"/>
    <col min="8" max="8" width="12.1666666666667" style="48" customWidth="1"/>
    <col min="9" max="9" width="15.8333333333333" style="48" customWidth="1"/>
    <col min="10" max="16384" width="9" style="48"/>
  </cols>
  <sheetData>
    <row r="1" s="46" customFormat="1" ht="30" customHeight="1" spans="1:16">
      <c r="A1" s="49" t="s">
        <v>409</v>
      </c>
      <c r="B1" s="49"/>
      <c r="C1" s="49"/>
      <c r="D1" s="49"/>
      <c r="E1" s="49"/>
      <c r="F1" s="49"/>
      <c r="G1" s="49"/>
      <c r="H1" s="49"/>
      <c r="I1" s="49"/>
    </row>
    <row r="2" ht="16.5" customHeight="1" spans="1:16">
      <c r="A2" s="50" t="str">
        <f>公用信息!E7</f>
        <v>评估基准日：2025年10月31日</v>
      </c>
      <c r="B2" s="50"/>
      <c r="C2" s="50"/>
      <c r="D2" s="50"/>
      <c r="E2" s="50"/>
      <c r="F2" s="51"/>
      <c r="G2" s="51"/>
      <c r="H2" s="51"/>
      <c r="I2" s="51"/>
      <c r="J2" s="52"/>
      <c r="K2" s="52"/>
      <c r="L2" s="52"/>
      <c r="M2" s="52"/>
      <c r="N2" s="52"/>
      <c r="O2" s="52"/>
    </row>
    <row r="3" ht="16.5" customHeight="1" spans="1:16">
      <c r="A3" s="50"/>
      <c r="B3" s="50"/>
      <c r="C3" s="50"/>
      <c r="D3" s="50"/>
      <c r="E3" s="50"/>
      <c r="F3" s="51"/>
      <c r="G3" s="51"/>
      <c r="H3" s="51"/>
      <c r="I3" s="53" t="s">
        <v>410</v>
      </c>
      <c r="J3" s="52"/>
      <c r="K3" s="52"/>
      <c r="L3" s="52"/>
      <c r="M3" s="52"/>
      <c r="N3" s="52"/>
      <c r="O3" s="52"/>
    </row>
    <row r="4" ht="16.5" customHeight="1" spans="1:16">
      <c r="A4" s="90" t="str">
        <f>公用信息!E6</f>
        <v>被评估单位：杭州建德杭氧气体有限公司</v>
      </c>
      <c r="B4" s="52"/>
      <c r="C4" s="52"/>
      <c r="D4" s="52"/>
      <c r="E4" s="52"/>
      <c r="F4" s="52"/>
      <c r="G4" s="52"/>
      <c r="H4" s="52"/>
      <c r="I4" s="55" t="e">
        <f>#REF!</f>
        <v>#REF!</v>
      </c>
      <c r="J4" s="52"/>
      <c r="K4" s="52"/>
      <c r="L4" s="52"/>
      <c r="M4" s="52"/>
      <c r="N4" s="52"/>
      <c r="O4" s="52"/>
    </row>
    <row r="5" s="47" customFormat="1" ht="16.5" customHeight="1" spans="1:16">
      <c r="A5" s="56" t="s">
        <v>175</v>
      </c>
      <c r="B5" s="56" t="s">
        <v>411</v>
      </c>
      <c r="C5" s="56" t="s">
        <v>316</v>
      </c>
      <c r="D5" s="56" t="s">
        <v>412</v>
      </c>
      <c r="E5" s="56" t="s">
        <v>111</v>
      </c>
      <c r="F5" s="56" t="s">
        <v>112</v>
      </c>
      <c r="G5" s="56" t="s">
        <v>113</v>
      </c>
      <c r="H5" s="56" t="s">
        <v>114</v>
      </c>
      <c r="I5" s="56" t="s">
        <v>247</v>
      </c>
      <c r="J5" s="58"/>
      <c r="K5" s="58"/>
      <c r="L5" s="58"/>
      <c r="M5" s="58"/>
      <c r="N5" s="58"/>
      <c r="O5" s="58"/>
      <c r="P5" s="59"/>
    </row>
    <row r="6" ht="16.5" customHeight="1" spans="1:16">
      <c r="A6" s="56"/>
      <c r="B6" s="60"/>
      <c r="C6" s="56"/>
      <c r="D6" s="56"/>
      <c r="E6" s="62"/>
      <c r="F6" s="62"/>
      <c r="G6" s="62">
        <f>F6-E6</f>
        <v>0</v>
      </c>
      <c r="H6" s="62" t="str">
        <f>IF(E6=0,"",G6/E6*100)</f>
        <v/>
      </c>
      <c r="I6" s="63"/>
      <c r="J6" s="64"/>
      <c r="K6" s="64"/>
      <c r="L6" s="64"/>
      <c r="M6" s="64"/>
      <c r="N6" s="64"/>
      <c r="O6" s="64"/>
      <c r="P6" s="65"/>
    </row>
    <row r="7" ht="16.5" customHeight="1" spans="1:16">
      <c r="A7" s="63"/>
      <c r="B7" s="60"/>
      <c r="C7" s="61"/>
      <c r="D7" s="61"/>
      <c r="E7" s="62"/>
      <c r="F7" s="62"/>
      <c r="G7" s="62">
        <f t="shared" ref="G7:G25" si="0">F7-E7</f>
        <v>0</v>
      </c>
      <c r="H7" s="62" t="str">
        <f t="shared" ref="H7:H25" si="1">IF(E7=0,"",G7/E7*100)</f>
        <v/>
      </c>
      <c r="I7" s="63"/>
      <c r="J7" s="64"/>
      <c r="K7" s="64"/>
      <c r="L7" s="64"/>
      <c r="M7" s="64"/>
      <c r="N7" s="64"/>
      <c r="O7" s="64"/>
      <c r="P7" s="65"/>
    </row>
    <row r="8" ht="16.5" customHeight="1" spans="1:16">
      <c r="A8" s="63"/>
      <c r="B8" s="60"/>
      <c r="C8" s="61"/>
      <c r="D8" s="61"/>
      <c r="E8" s="62"/>
      <c r="F8" s="62"/>
      <c r="G8" s="62">
        <f t="shared" si="0"/>
        <v>0</v>
      </c>
      <c r="H8" s="62" t="str">
        <f t="shared" si="1"/>
        <v/>
      </c>
      <c r="I8" s="63"/>
      <c r="J8" s="64"/>
      <c r="K8" s="64"/>
      <c r="L8" s="64"/>
      <c r="M8" s="64"/>
      <c r="N8" s="64"/>
      <c r="O8" s="64"/>
      <c r="P8" s="65"/>
    </row>
    <row r="9" ht="16.5" customHeight="1" spans="1:16">
      <c r="A9" s="63"/>
      <c r="B9" s="60"/>
      <c r="C9" s="61"/>
      <c r="D9" s="61"/>
      <c r="E9" s="62"/>
      <c r="F9" s="62"/>
      <c r="G9" s="62">
        <f t="shared" si="0"/>
        <v>0</v>
      </c>
      <c r="H9" s="62" t="str">
        <f t="shared" si="1"/>
        <v/>
      </c>
      <c r="I9" s="63"/>
      <c r="J9" s="64"/>
      <c r="K9" s="64"/>
      <c r="L9" s="64"/>
      <c r="M9" s="64"/>
      <c r="N9" s="64"/>
      <c r="O9" s="64"/>
      <c r="P9" s="65"/>
    </row>
    <row r="10" ht="16.5" customHeight="1" spans="1:16">
      <c r="A10" s="63"/>
      <c r="B10" s="60"/>
      <c r="C10" s="61"/>
      <c r="D10" s="61"/>
      <c r="E10" s="62"/>
      <c r="F10" s="62"/>
      <c r="G10" s="62">
        <f t="shared" si="0"/>
        <v>0</v>
      </c>
      <c r="H10" s="62" t="str">
        <f t="shared" si="1"/>
        <v/>
      </c>
      <c r="I10" s="63"/>
      <c r="J10" s="64"/>
      <c r="K10" s="64"/>
      <c r="L10" s="64"/>
      <c r="M10" s="64"/>
      <c r="N10" s="64"/>
      <c r="O10" s="64"/>
      <c r="P10" s="65"/>
    </row>
    <row r="11" ht="16.5" customHeight="1" spans="1:16">
      <c r="A11" s="63"/>
      <c r="B11" s="60"/>
      <c r="C11" s="61"/>
      <c r="D11" s="61"/>
      <c r="E11" s="62"/>
      <c r="F11" s="62"/>
      <c r="G11" s="62">
        <f t="shared" si="0"/>
        <v>0</v>
      </c>
      <c r="H11" s="62" t="str">
        <f t="shared" si="1"/>
        <v/>
      </c>
      <c r="I11" s="63"/>
      <c r="J11" s="64"/>
      <c r="K11" s="64"/>
      <c r="L11" s="64"/>
      <c r="M11" s="64"/>
      <c r="N11" s="64"/>
      <c r="O11" s="64"/>
      <c r="P11" s="65"/>
    </row>
    <row r="12" ht="16.5" customHeight="1" spans="1:16">
      <c r="A12" s="63"/>
      <c r="B12" s="60"/>
      <c r="C12" s="61"/>
      <c r="D12" s="61"/>
      <c r="E12" s="62"/>
      <c r="F12" s="62"/>
      <c r="G12" s="62">
        <f t="shared" si="0"/>
        <v>0</v>
      </c>
      <c r="H12" s="62" t="str">
        <f t="shared" si="1"/>
        <v/>
      </c>
      <c r="I12" s="63"/>
      <c r="J12" s="64"/>
      <c r="K12" s="64"/>
      <c r="L12" s="64"/>
      <c r="M12" s="64"/>
      <c r="N12" s="64"/>
      <c r="O12" s="64"/>
      <c r="P12" s="65"/>
    </row>
    <row r="13" ht="16.5" customHeight="1" spans="1:16">
      <c r="A13" s="63"/>
      <c r="B13" s="60"/>
      <c r="C13" s="61"/>
      <c r="D13" s="61"/>
      <c r="E13" s="62"/>
      <c r="F13" s="62"/>
      <c r="G13" s="62">
        <f t="shared" si="0"/>
        <v>0</v>
      </c>
      <c r="H13" s="62" t="str">
        <f t="shared" si="1"/>
        <v/>
      </c>
      <c r="I13" s="63"/>
      <c r="J13" s="64"/>
      <c r="K13" s="64"/>
      <c r="L13" s="64"/>
      <c r="M13" s="64"/>
      <c r="N13" s="64"/>
      <c r="O13" s="64"/>
      <c r="P13" s="65"/>
    </row>
    <row r="14" ht="16.5" customHeight="1" spans="1:16">
      <c r="A14" s="63"/>
      <c r="B14" s="60"/>
      <c r="C14" s="61"/>
      <c r="D14" s="61"/>
      <c r="E14" s="62"/>
      <c r="F14" s="62"/>
      <c r="G14" s="62">
        <f t="shared" si="0"/>
        <v>0</v>
      </c>
      <c r="H14" s="62" t="str">
        <f t="shared" si="1"/>
        <v/>
      </c>
      <c r="I14" s="63"/>
      <c r="J14" s="64"/>
      <c r="K14" s="64"/>
      <c r="L14" s="64"/>
      <c r="M14" s="64"/>
      <c r="N14" s="64"/>
      <c r="O14" s="64"/>
      <c r="P14" s="65"/>
    </row>
    <row r="15" ht="16.5" customHeight="1" spans="1:16">
      <c r="A15" s="63"/>
      <c r="B15" s="60"/>
      <c r="C15" s="61"/>
      <c r="D15" s="61"/>
      <c r="E15" s="62"/>
      <c r="F15" s="62"/>
      <c r="G15" s="62">
        <f t="shared" si="0"/>
        <v>0</v>
      </c>
      <c r="H15" s="62" t="str">
        <f t="shared" si="1"/>
        <v/>
      </c>
      <c r="I15" s="63"/>
      <c r="J15" s="64"/>
      <c r="K15" s="64"/>
      <c r="L15" s="64"/>
      <c r="M15" s="64"/>
      <c r="N15" s="64"/>
      <c r="O15" s="64"/>
      <c r="P15" s="65"/>
    </row>
    <row r="16" ht="16.5" customHeight="1" spans="1:16">
      <c r="A16" s="63"/>
      <c r="B16" s="60"/>
      <c r="C16" s="61"/>
      <c r="D16" s="61"/>
      <c r="E16" s="62"/>
      <c r="F16" s="62"/>
      <c r="G16" s="62">
        <f t="shared" si="0"/>
        <v>0</v>
      </c>
      <c r="H16" s="62" t="str">
        <f t="shared" si="1"/>
        <v/>
      </c>
      <c r="I16" s="63"/>
      <c r="J16" s="64"/>
      <c r="K16" s="64"/>
      <c r="L16" s="64"/>
      <c r="M16" s="64"/>
      <c r="N16" s="64"/>
      <c r="O16" s="64"/>
      <c r="P16" s="65"/>
    </row>
    <row r="17" ht="16.5" customHeight="1" spans="1:16">
      <c r="A17" s="63"/>
      <c r="B17" s="60"/>
      <c r="C17" s="61"/>
      <c r="D17" s="61"/>
      <c r="E17" s="62"/>
      <c r="F17" s="62"/>
      <c r="G17" s="62">
        <f t="shared" si="0"/>
        <v>0</v>
      </c>
      <c r="H17" s="62" t="str">
        <f t="shared" si="1"/>
        <v/>
      </c>
      <c r="I17" s="63"/>
      <c r="J17" s="64"/>
      <c r="K17" s="64"/>
      <c r="L17" s="64"/>
      <c r="M17" s="64"/>
      <c r="N17" s="64"/>
      <c r="O17" s="64"/>
      <c r="P17" s="65"/>
    </row>
    <row r="18" ht="16.5" customHeight="1" spans="1:16">
      <c r="A18" s="63"/>
      <c r="B18" s="60"/>
      <c r="C18" s="61"/>
      <c r="D18" s="61"/>
      <c r="E18" s="62"/>
      <c r="F18" s="62"/>
      <c r="G18" s="62">
        <f t="shared" si="0"/>
        <v>0</v>
      </c>
      <c r="H18" s="62" t="str">
        <f t="shared" si="1"/>
        <v/>
      </c>
      <c r="I18" s="63"/>
      <c r="J18" s="64"/>
      <c r="K18" s="64"/>
      <c r="L18" s="64"/>
      <c r="M18" s="64"/>
      <c r="N18" s="64"/>
      <c r="O18" s="64"/>
      <c r="P18" s="65"/>
    </row>
    <row r="19" ht="16.5" customHeight="1" spans="1:16">
      <c r="A19" s="63"/>
      <c r="B19" s="60"/>
      <c r="C19" s="61"/>
      <c r="D19" s="61"/>
      <c r="E19" s="62"/>
      <c r="F19" s="62"/>
      <c r="G19" s="62">
        <f t="shared" si="0"/>
        <v>0</v>
      </c>
      <c r="H19" s="62" t="str">
        <f t="shared" si="1"/>
        <v/>
      </c>
      <c r="I19" s="63"/>
      <c r="J19" s="64"/>
      <c r="K19" s="64"/>
      <c r="L19" s="64"/>
      <c r="M19" s="64"/>
      <c r="N19" s="64"/>
      <c r="O19" s="64"/>
      <c r="P19" s="65"/>
    </row>
    <row r="20" ht="16.5" customHeight="1" spans="1:16">
      <c r="A20" s="63"/>
      <c r="B20" s="60"/>
      <c r="C20" s="61"/>
      <c r="D20" s="61"/>
      <c r="E20" s="62"/>
      <c r="F20" s="62"/>
      <c r="G20" s="62">
        <f t="shared" si="0"/>
        <v>0</v>
      </c>
      <c r="H20" s="62" t="str">
        <f t="shared" si="1"/>
        <v/>
      </c>
      <c r="I20" s="63"/>
      <c r="J20" s="64"/>
      <c r="K20" s="64"/>
      <c r="L20" s="64"/>
      <c r="M20" s="64"/>
      <c r="N20" s="64"/>
      <c r="O20" s="64"/>
      <c r="P20" s="65"/>
    </row>
    <row r="21" ht="16.5" customHeight="1" spans="1:16">
      <c r="A21" s="63"/>
      <c r="B21" s="60"/>
      <c r="C21" s="61"/>
      <c r="D21" s="61"/>
      <c r="E21" s="62"/>
      <c r="F21" s="62"/>
      <c r="G21" s="62">
        <f t="shared" si="0"/>
        <v>0</v>
      </c>
      <c r="H21" s="62" t="str">
        <f t="shared" si="1"/>
        <v/>
      </c>
      <c r="I21" s="63"/>
      <c r="J21" s="64"/>
      <c r="K21" s="64"/>
      <c r="L21" s="64"/>
      <c r="M21" s="64"/>
      <c r="N21" s="64"/>
      <c r="O21" s="64"/>
      <c r="P21" s="65"/>
    </row>
    <row r="22" ht="16.5" customHeight="1" spans="1:16">
      <c r="A22" s="63"/>
      <c r="B22" s="60"/>
      <c r="C22" s="61"/>
      <c r="D22" s="61"/>
      <c r="E22" s="62"/>
      <c r="F22" s="62"/>
      <c r="G22" s="62">
        <f t="shared" si="0"/>
        <v>0</v>
      </c>
      <c r="H22" s="62" t="str">
        <f t="shared" si="1"/>
        <v/>
      </c>
      <c r="I22" s="63"/>
      <c r="J22" s="64"/>
      <c r="K22" s="64"/>
      <c r="L22" s="64"/>
      <c r="M22" s="64"/>
      <c r="N22" s="64"/>
      <c r="O22" s="64"/>
      <c r="P22" s="65"/>
    </row>
    <row r="23" ht="16.5" customHeight="1" spans="1:16">
      <c r="A23" s="63"/>
      <c r="B23" s="60"/>
      <c r="C23" s="61"/>
      <c r="D23" s="61"/>
      <c r="E23" s="62"/>
      <c r="F23" s="62"/>
      <c r="G23" s="62">
        <f t="shared" si="0"/>
        <v>0</v>
      </c>
      <c r="H23" s="62" t="str">
        <f t="shared" si="1"/>
        <v/>
      </c>
      <c r="I23" s="63"/>
      <c r="J23" s="64"/>
      <c r="K23" s="64"/>
      <c r="L23" s="64"/>
      <c r="M23" s="64"/>
      <c r="N23" s="64"/>
      <c r="O23" s="64"/>
      <c r="P23" s="65"/>
    </row>
    <row r="24" ht="16.5" customHeight="1" spans="1:16">
      <c r="A24" s="63"/>
      <c r="B24" s="60"/>
      <c r="C24" s="61"/>
      <c r="D24" s="61"/>
      <c r="E24" s="62"/>
      <c r="F24" s="62"/>
      <c r="G24" s="62">
        <f t="shared" si="0"/>
        <v>0</v>
      </c>
      <c r="H24" s="62" t="str">
        <f t="shared" si="1"/>
        <v/>
      </c>
      <c r="I24" s="63"/>
      <c r="J24" s="64"/>
      <c r="K24" s="64"/>
      <c r="L24" s="64"/>
      <c r="M24" s="64"/>
      <c r="N24" s="64"/>
      <c r="O24" s="64"/>
      <c r="P24" s="65"/>
    </row>
    <row r="25" ht="16.5" customHeight="1" spans="1:16">
      <c r="A25" s="67" t="s">
        <v>309</v>
      </c>
      <c r="B25" s="57"/>
      <c r="C25" s="61"/>
      <c r="D25" s="61"/>
      <c r="E25" s="62">
        <f>SUM(E6:E24)</f>
        <v>0</v>
      </c>
      <c r="F25" s="62">
        <f>SUM(F6:F24)</f>
        <v>0</v>
      </c>
      <c r="G25" s="62">
        <f t="shared" si="0"/>
        <v>0</v>
      </c>
      <c r="H25" s="62" t="str">
        <f t="shared" si="1"/>
        <v/>
      </c>
      <c r="I25" s="63"/>
      <c r="J25" s="64"/>
      <c r="K25" s="64"/>
      <c r="L25" s="64"/>
      <c r="M25" s="64"/>
      <c r="N25" s="64"/>
      <c r="O25" s="64"/>
      <c r="P25" s="65"/>
    </row>
    <row r="26" ht="16.5" customHeight="1" spans="1:16">
      <c r="A26" s="327" t="s">
        <v>413</v>
      </c>
      <c r="B26" s="340"/>
      <c r="C26" s="61"/>
      <c r="D26" s="61"/>
      <c r="E26" s="62"/>
      <c r="F26" s="62"/>
      <c r="G26" s="62">
        <f t="shared" ref="G26:G27" si="2">F26-E26</f>
        <v>0</v>
      </c>
      <c r="H26" s="62" t="str">
        <f t="shared" ref="H26:H27" si="3">IF(E26=0,"",G26/E26*100)</f>
        <v/>
      </c>
      <c r="I26" s="63"/>
      <c r="J26" s="64"/>
      <c r="K26" s="64"/>
      <c r="L26" s="64"/>
      <c r="M26" s="64"/>
      <c r="N26" s="64"/>
      <c r="O26" s="64"/>
      <c r="P26" s="65"/>
    </row>
    <row r="27" ht="16.5" customHeight="1" spans="1:16">
      <c r="A27" s="327" t="s">
        <v>414</v>
      </c>
      <c r="B27" s="340"/>
      <c r="C27" s="61"/>
      <c r="D27" s="61"/>
      <c r="E27" s="62"/>
      <c r="F27" s="62"/>
      <c r="G27" s="62">
        <f t="shared" si="2"/>
        <v>0</v>
      </c>
      <c r="H27" s="62" t="str">
        <f t="shared" si="3"/>
        <v/>
      </c>
      <c r="I27" s="63"/>
      <c r="J27" s="64"/>
      <c r="K27" s="64"/>
      <c r="L27" s="64"/>
      <c r="M27" s="64"/>
      <c r="N27" s="64"/>
      <c r="O27" s="64"/>
      <c r="P27" s="65"/>
    </row>
    <row r="28" ht="16.5" customHeight="1" spans="1:16">
      <c r="A28" s="67" t="s">
        <v>309</v>
      </c>
      <c r="B28" s="57"/>
      <c r="C28" s="61"/>
      <c r="D28" s="61"/>
      <c r="E28" s="62">
        <f>E25-E26</f>
        <v>0</v>
      </c>
      <c r="F28" s="62">
        <f>F25-F27</f>
        <v>0</v>
      </c>
      <c r="G28" s="62">
        <f t="shared" ref="G28" si="4">F28-E28</f>
        <v>0</v>
      </c>
      <c r="H28" s="62" t="str">
        <f t="shared" ref="H28" si="5">IF(E28=0,"",G28/E28*100)</f>
        <v/>
      </c>
      <c r="I28" s="63"/>
      <c r="J28" s="64"/>
      <c r="K28" s="64"/>
      <c r="L28" s="64"/>
      <c r="M28" s="64"/>
      <c r="N28" s="64"/>
      <c r="O28" s="64"/>
      <c r="P28" s="65"/>
    </row>
    <row r="29" customHeight="1" spans="1:16">
      <c r="A29" s="68"/>
      <c r="B29" s="68"/>
      <c r="C29" s="68"/>
      <c r="D29" s="68"/>
      <c r="E29" s="123"/>
      <c r="F29" s="84"/>
      <c r="G29" s="84"/>
      <c r="H29" s="84"/>
      <c r="I29" s="84"/>
      <c r="J29" s="64"/>
      <c r="K29" s="64"/>
      <c r="L29" s="64"/>
      <c r="M29" s="64"/>
      <c r="N29" s="64"/>
      <c r="O29" s="64"/>
      <c r="P29" s="65"/>
    </row>
    <row r="30" customHeight="1" spans="1:16">
      <c r="A30" s="71"/>
      <c r="B30" s="64"/>
      <c r="C30" s="64"/>
      <c r="D30" s="64"/>
      <c r="E30" s="64"/>
      <c r="F30" s="64"/>
      <c r="G30" s="64"/>
      <c r="H30" s="64"/>
      <c r="I30" s="64"/>
      <c r="J30" s="64"/>
      <c r="K30" s="64"/>
      <c r="L30" s="64"/>
      <c r="M30" s="64"/>
      <c r="N30" s="64"/>
      <c r="O30" s="64"/>
      <c r="P30" s="65"/>
    </row>
    <row r="31" customHeight="1" spans="1:16">
      <c r="A31" s="64"/>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sheetData>
  <mergeCells count="6">
    <mergeCell ref="A1:I1"/>
    <mergeCell ref="A2:I2"/>
    <mergeCell ref="A25:B25"/>
    <mergeCell ref="A26:B26"/>
    <mergeCell ref="A27:B27"/>
    <mergeCell ref="A28:B28"/>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28">
    <pageSetUpPr fitToPage="1"/>
  </sheetPr>
  <dimension ref="A1:Q89"/>
  <sheetViews>
    <sheetView view="pageBreakPreview" zoomScaleNormal="100" workbookViewId="0">
      <selection activeCell="S26" sqref="S26"/>
    </sheetView>
  </sheetViews>
  <sheetFormatPr defaultColWidth="9" defaultRowHeight="15.75" customHeight="1"/>
  <cols>
    <col min="1" max="1" width="5" style="48" customWidth="1"/>
    <col min="2" max="2" width="19" style="48" customWidth="1"/>
    <col min="3" max="3" width="20.5" style="48" customWidth="1"/>
    <col min="4" max="4" width="20.3333333333333" style="48" customWidth="1"/>
    <col min="5" max="5" width="11.1666666666667" style="48" customWidth="1"/>
    <col min="6" max="6" width="11" style="48" customWidth="1"/>
    <col min="7" max="7" width="9.5" style="48" customWidth="1"/>
    <col min="8" max="9" width="12.5" style="48" customWidth="1"/>
    <col min="10" max="10" width="10" style="48" customWidth="1"/>
    <col min="11" max="11" width="10.3333333333333" style="48" customWidth="1"/>
    <col min="12" max="16384" width="9" style="48"/>
  </cols>
  <sheetData>
    <row r="1" s="46" customFormat="1" ht="30" customHeight="1" spans="1:17">
      <c r="A1" s="49" t="s">
        <v>415</v>
      </c>
      <c r="B1" s="49"/>
      <c r="C1" s="49"/>
      <c r="D1" s="49"/>
      <c r="E1" s="49"/>
      <c r="F1" s="49"/>
      <c r="G1" s="49"/>
      <c r="H1" s="49"/>
      <c r="I1" s="49"/>
      <c r="J1" s="49"/>
      <c r="K1" s="49"/>
      <c r="L1" s="49"/>
    </row>
    <row r="2" ht="16.5" customHeight="1" spans="1:17">
      <c r="A2" s="50" t="str">
        <f>公用信息!E7</f>
        <v>评估基准日：2025年10月31日</v>
      </c>
      <c r="B2" s="50"/>
      <c r="C2" s="50"/>
      <c r="D2" s="50"/>
      <c r="E2" s="50"/>
      <c r="F2" s="50"/>
      <c r="G2" s="50"/>
      <c r="H2" s="50"/>
      <c r="I2" s="51"/>
      <c r="J2" s="51"/>
      <c r="K2" s="51"/>
      <c r="L2" s="51"/>
      <c r="M2" s="52"/>
      <c r="N2" s="52"/>
      <c r="O2" s="52"/>
      <c r="P2" s="52"/>
    </row>
    <row r="3" ht="16.5" customHeight="1" spans="1:17">
      <c r="A3" s="50"/>
      <c r="B3" s="50"/>
      <c r="C3" s="50"/>
      <c r="D3" s="50"/>
      <c r="E3" s="50"/>
      <c r="F3" s="50"/>
      <c r="G3" s="50"/>
      <c r="H3" s="50"/>
      <c r="I3" s="51"/>
      <c r="J3" s="51"/>
      <c r="K3" s="51"/>
      <c r="L3" s="53" t="s">
        <v>416</v>
      </c>
      <c r="M3" s="52"/>
      <c r="N3" s="52"/>
      <c r="O3" s="52"/>
      <c r="P3" s="52"/>
    </row>
    <row r="4" ht="16.5" customHeight="1" spans="1:17">
      <c r="A4" s="90" t="str">
        <f>公用信息!E6</f>
        <v>被评估单位：杭州建德杭氧气体有限公司</v>
      </c>
      <c r="B4" s="52"/>
      <c r="C4" s="52"/>
      <c r="D4" s="52"/>
      <c r="E4" s="52"/>
      <c r="F4" s="52"/>
      <c r="G4" s="52"/>
      <c r="H4" s="52"/>
      <c r="I4" s="52"/>
      <c r="J4" s="52"/>
      <c r="K4" s="52"/>
      <c r="L4" s="55" t="e">
        <f>#REF!</f>
        <v>#REF!</v>
      </c>
      <c r="M4" s="52"/>
      <c r="N4" s="52"/>
      <c r="O4" s="52"/>
      <c r="P4" s="52"/>
    </row>
    <row r="5" s="47" customFormat="1" ht="21" customHeight="1" spans="1:17">
      <c r="A5" s="56" t="s">
        <v>175</v>
      </c>
      <c r="B5" s="99" t="s">
        <v>417</v>
      </c>
      <c r="C5" s="99" t="s">
        <v>383</v>
      </c>
      <c r="D5" s="99" t="s">
        <v>418</v>
      </c>
      <c r="E5" s="99" t="s">
        <v>419</v>
      </c>
      <c r="F5" s="99" t="s">
        <v>404</v>
      </c>
      <c r="G5" s="99" t="s">
        <v>375</v>
      </c>
      <c r="H5" s="56" t="s">
        <v>111</v>
      </c>
      <c r="I5" s="56" t="s">
        <v>112</v>
      </c>
      <c r="J5" s="56" t="s">
        <v>113</v>
      </c>
      <c r="K5" s="56" t="s">
        <v>114</v>
      </c>
      <c r="L5" s="56" t="s">
        <v>247</v>
      </c>
      <c r="M5" s="58"/>
      <c r="N5" s="58"/>
      <c r="O5" s="58"/>
      <c r="P5" s="58"/>
      <c r="Q5" s="59"/>
    </row>
    <row r="6" ht="16.5" customHeight="1" spans="1:17">
      <c r="A6" s="56"/>
      <c r="B6" s="60"/>
      <c r="C6" s="60"/>
      <c r="D6" s="60"/>
      <c r="E6" s="91"/>
      <c r="F6" s="91"/>
      <c r="G6" s="56"/>
      <c r="H6" s="62"/>
      <c r="I6" s="62"/>
      <c r="J6" s="62">
        <f>I6-H6</f>
        <v>0</v>
      </c>
      <c r="K6" s="62" t="str">
        <f t="shared" ref="K6:K30" si="0">IF(H6=0,"",J6/H6*100)</f>
        <v/>
      </c>
      <c r="L6" s="63"/>
      <c r="M6" s="64"/>
      <c r="N6" s="64"/>
      <c r="O6" s="64"/>
      <c r="P6" s="64"/>
      <c r="Q6" s="65"/>
    </row>
    <row r="7" ht="16.5" customHeight="1" spans="1:17">
      <c r="A7" s="56"/>
      <c r="B7" s="60"/>
      <c r="C7" s="60"/>
      <c r="D7" s="60"/>
      <c r="E7" s="91"/>
      <c r="F7" s="91"/>
      <c r="G7" s="56"/>
      <c r="H7" s="62"/>
      <c r="I7" s="62"/>
      <c r="J7" s="62">
        <f t="shared" ref="J7:J29" si="1">I7-H7</f>
        <v>0</v>
      </c>
      <c r="K7" s="62" t="str">
        <f t="shared" si="0"/>
        <v/>
      </c>
      <c r="L7" s="63"/>
      <c r="M7" s="64"/>
      <c r="N7" s="64"/>
      <c r="O7" s="64"/>
      <c r="P7" s="64"/>
      <c r="Q7" s="65"/>
    </row>
    <row r="8" ht="16.5" customHeight="1" spans="1:17">
      <c r="A8" s="56"/>
      <c r="B8" s="60"/>
      <c r="C8" s="60"/>
      <c r="D8" s="60"/>
      <c r="E8" s="91"/>
      <c r="F8" s="91"/>
      <c r="G8" s="56"/>
      <c r="H8" s="62"/>
      <c r="I8" s="62"/>
      <c r="J8" s="62">
        <f t="shared" si="1"/>
        <v>0</v>
      </c>
      <c r="K8" s="62" t="str">
        <f t="shared" si="0"/>
        <v/>
      </c>
      <c r="L8" s="63"/>
      <c r="M8" s="64"/>
      <c r="N8" s="64"/>
      <c r="O8" s="64"/>
      <c r="P8" s="64"/>
      <c r="Q8" s="65"/>
    </row>
    <row r="9" ht="16.5" customHeight="1" spans="1:17">
      <c r="A9" s="56"/>
      <c r="B9" s="60"/>
      <c r="C9" s="60"/>
      <c r="D9" s="60"/>
      <c r="E9" s="91"/>
      <c r="F9" s="91"/>
      <c r="G9" s="56"/>
      <c r="H9" s="62"/>
      <c r="I9" s="62"/>
      <c r="J9" s="62">
        <f t="shared" si="1"/>
        <v>0</v>
      </c>
      <c r="K9" s="62" t="str">
        <f t="shared" si="0"/>
        <v/>
      </c>
      <c r="L9" s="63"/>
      <c r="M9" s="64"/>
      <c r="N9" s="64"/>
      <c r="O9" s="64"/>
      <c r="P9" s="64"/>
      <c r="Q9" s="65"/>
    </row>
    <row r="10" ht="16.5" customHeight="1" spans="1:17">
      <c r="A10" s="56"/>
      <c r="B10" s="60"/>
      <c r="C10" s="60"/>
      <c r="D10" s="60"/>
      <c r="E10" s="91"/>
      <c r="F10" s="91"/>
      <c r="G10" s="56"/>
      <c r="H10" s="62"/>
      <c r="I10" s="62"/>
      <c r="J10" s="62">
        <f t="shared" si="1"/>
        <v>0</v>
      </c>
      <c r="K10" s="62" t="str">
        <f t="shared" si="0"/>
        <v/>
      </c>
      <c r="L10" s="63"/>
      <c r="M10" s="64"/>
      <c r="N10" s="64"/>
      <c r="O10" s="64"/>
      <c r="P10" s="64"/>
      <c r="Q10" s="65"/>
    </row>
    <row r="11" ht="16.5" customHeight="1" spans="1:17">
      <c r="A11" s="56"/>
      <c r="B11" s="60"/>
      <c r="C11" s="60"/>
      <c r="D11" s="60"/>
      <c r="E11" s="91"/>
      <c r="F11" s="91"/>
      <c r="G11" s="56"/>
      <c r="H11" s="62"/>
      <c r="I11" s="62"/>
      <c r="J11" s="62">
        <f t="shared" si="1"/>
        <v>0</v>
      </c>
      <c r="K11" s="62" t="str">
        <f t="shared" si="0"/>
        <v/>
      </c>
      <c r="L11" s="63"/>
      <c r="M11" s="64"/>
      <c r="N11" s="64"/>
      <c r="O11" s="64"/>
      <c r="P11" s="64"/>
      <c r="Q11" s="65"/>
    </row>
    <row r="12" ht="16.5" customHeight="1" spans="1:17">
      <c r="A12" s="56"/>
      <c r="B12" s="60"/>
      <c r="C12" s="60"/>
      <c r="D12" s="60"/>
      <c r="E12" s="91"/>
      <c r="F12" s="91"/>
      <c r="G12" s="56"/>
      <c r="H12" s="62"/>
      <c r="I12" s="62"/>
      <c r="J12" s="62">
        <f t="shared" si="1"/>
        <v>0</v>
      </c>
      <c r="K12" s="62" t="str">
        <f t="shared" si="0"/>
        <v/>
      </c>
      <c r="L12" s="63"/>
      <c r="M12" s="64"/>
      <c r="N12" s="64"/>
      <c r="O12" s="64"/>
      <c r="P12" s="64"/>
      <c r="Q12" s="65"/>
    </row>
    <row r="13" ht="16.5" customHeight="1" spans="1:17">
      <c r="A13" s="56"/>
      <c r="B13" s="60"/>
      <c r="C13" s="60"/>
      <c r="D13" s="60"/>
      <c r="E13" s="91"/>
      <c r="F13" s="91"/>
      <c r="G13" s="56"/>
      <c r="H13" s="62"/>
      <c r="I13" s="62"/>
      <c r="J13" s="62">
        <f t="shared" si="1"/>
        <v>0</v>
      </c>
      <c r="K13" s="62" t="str">
        <f t="shared" si="0"/>
        <v/>
      </c>
      <c r="L13" s="63"/>
      <c r="M13" s="64"/>
      <c r="N13" s="64"/>
      <c r="O13" s="64"/>
      <c r="P13" s="64"/>
      <c r="Q13" s="65"/>
    </row>
    <row r="14" ht="16.5" customHeight="1" spans="1:17">
      <c r="A14" s="56"/>
      <c r="B14" s="60"/>
      <c r="C14" s="60"/>
      <c r="D14" s="60"/>
      <c r="E14" s="91"/>
      <c r="F14" s="91"/>
      <c r="G14" s="56"/>
      <c r="H14" s="62"/>
      <c r="I14" s="62"/>
      <c r="J14" s="62">
        <f t="shared" si="1"/>
        <v>0</v>
      </c>
      <c r="K14" s="62" t="str">
        <f t="shared" si="0"/>
        <v/>
      </c>
      <c r="L14" s="63"/>
      <c r="M14" s="64"/>
      <c r="N14" s="64"/>
      <c r="O14" s="64"/>
      <c r="P14" s="64"/>
      <c r="Q14" s="65"/>
    </row>
    <row r="15" ht="16.5" customHeight="1" spans="1:17">
      <c r="A15" s="56"/>
      <c r="B15" s="60"/>
      <c r="C15" s="60"/>
      <c r="D15" s="60"/>
      <c r="E15" s="91"/>
      <c r="F15" s="91"/>
      <c r="G15" s="56"/>
      <c r="H15" s="62"/>
      <c r="I15" s="62"/>
      <c r="J15" s="62">
        <f t="shared" si="1"/>
        <v>0</v>
      </c>
      <c r="K15" s="62" t="str">
        <f t="shared" si="0"/>
        <v/>
      </c>
      <c r="L15" s="63"/>
      <c r="M15" s="64"/>
      <c r="N15" s="64"/>
      <c r="O15" s="64"/>
      <c r="P15" s="64"/>
      <c r="Q15" s="65"/>
    </row>
    <row r="16" ht="16.5" customHeight="1" spans="1:17">
      <c r="A16" s="56"/>
      <c r="B16" s="60"/>
      <c r="C16" s="60"/>
      <c r="D16" s="60"/>
      <c r="E16" s="91"/>
      <c r="F16" s="91"/>
      <c r="G16" s="56"/>
      <c r="H16" s="62"/>
      <c r="I16" s="62"/>
      <c r="J16" s="62">
        <f t="shared" si="1"/>
        <v>0</v>
      </c>
      <c r="K16" s="62" t="str">
        <f t="shared" si="0"/>
        <v/>
      </c>
      <c r="L16" s="63"/>
      <c r="M16" s="64"/>
      <c r="N16" s="64"/>
      <c r="O16" s="64"/>
      <c r="P16" s="64"/>
      <c r="Q16" s="65"/>
    </row>
    <row r="17" ht="16.5" customHeight="1" spans="1:17">
      <c r="A17" s="56"/>
      <c r="B17" s="60"/>
      <c r="C17" s="60"/>
      <c r="D17" s="60"/>
      <c r="E17" s="91"/>
      <c r="F17" s="91"/>
      <c r="G17" s="56"/>
      <c r="H17" s="62"/>
      <c r="I17" s="62"/>
      <c r="J17" s="62">
        <f t="shared" si="1"/>
        <v>0</v>
      </c>
      <c r="K17" s="62" t="str">
        <f t="shared" si="0"/>
        <v/>
      </c>
      <c r="L17" s="63"/>
      <c r="M17" s="64"/>
      <c r="N17" s="64"/>
      <c r="O17" s="64"/>
      <c r="P17" s="64"/>
      <c r="Q17" s="65"/>
    </row>
    <row r="18" ht="16.5" customHeight="1" spans="1:17">
      <c r="A18" s="56"/>
      <c r="B18" s="60"/>
      <c r="C18" s="60"/>
      <c r="D18" s="60"/>
      <c r="E18" s="91"/>
      <c r="F18" s="91"/>
      <c r="G18" s="56"/>
      <c r="H18" s="62"/>
      <c r="I18" s="62"/>
      <c r="J18" s="62">
        <f t="shared" si="1"/>
        <v>0</v>
      </c>
      <c r="K18" s="62" t="str">
        <f t="shared" si="0"/>
        <v/>
      </c>
      <c r="L18" s="63"/>
      <c r="M18" s="64"/>
      <c r="N18" s="64"/>
      <c r="O18" s="64"/>
      <c r="P18" s="64"/>
      <c r="Q18" s="65"/>
    </row>
    <row r="19" ht="16.5" customHeight="1" spans="1:17">
      <c r="A19" s="56"/>
      <c r="B19" s="60"/>
      <c r="C19" s="60"/>
      <c r="D19" s="60"/>
      <c r="E19" s="91"/>
      <c r="F19" s="91"/>
      <c r="G19" s="56"/>
      <c r="H19" s="62"/>
      <c r="I19" s="62"/>
      <c r="J19" s="62">
        <f t="shared" si="1"/>
        <v>0</v>
      </c>
      <c r="K19" s="62" t="str">
        <f t="shared" si="0"/>
        <v/>
      </c>
      <c r="L19" s="63"/>
      <c r="M19" s="64"/>
      <c r="N19" s="64"/>
      <c r="O19" s="64"/>
      <c r="P19" s="64"/>
      <c r="Q19" s="65"/>
    </row>
    <row r="20" ht="16.5" customHeight="1" spans="1:17">
      <c r="A20" s="56"/>
      <c r="B20" s="60"/>
      <c r="C20" s="60"/>
      <c r="D20" s="60"/>
      <c r="E20" s="91"/>
      <c r="F20" s="91"/>
      <c r="G20" s="56"/>
      <c r="H20" s="62"/>
      <c r="I20" s="62"/>
      <c r="J20" s="62">
        <f t="shared" si="1"/>
        <v>0</v>
      </c>
      <c r="K20" s="62" t="str">
        <f t="shared" si="0"/>
        <v/>
      </c>
      <c r="L20" s="63"/>
      <c r="M20" s="64"/>
      <c r="N20" s="64"/>
      <c r="O20" s="64"/>
      <c r="P20" s="64"/>
      <c r="Q20" s="65"/>
    </row>
    <row r="21" ht="16.5" customHeight="1" spans="1:17">
      <c r="A21" s="56"/>
      <c r="B21" s="60"/>
      <c r="C21" s="60"/>
      <c r="D21" s="60"/>
      <c r="E21" s="91"/>
      <c r="F21" s="91"/>
      <c r="G21" s="56"/>
      <c r="H21" s="62"/>
      <c r="I21" s="62"/>
      <c r="J21" s="62">
        <f t="shared" si="1"/>
        <v>0</v>
      </c>
      <c r="K21" s="62" t="str">
        <f t="shared" si="0"/>
        <v/>
      </c>
      <c r="L21" s="63"/>
      <c r="M21" s="64"/>
      <c r="N21" s="64"/>
      <c r="O21" s="64"/>
      <c r="P21" s="64"/>
      <c r="Q21" s="65"/>
    </row>
    <row r="22" ht="16.5" customHeight="1" spans="1:17">
      <c r="A22" s="56"/>
      <c r="B22" s="60"/>
      <c r="C22" s="60"/>
      <c r="D22" s="60"/>
      <c r="E22" s="91"/>
      <c r="F22" s="91"/>
      <c r="G22" s="56"/>
      <c r="H22" s="62"/>
      <c r="I22" s="62"/>
      <c r="J22" s="62">
        <f t="shared" si="1"/>
        <v>0</v>
      </c>
      <c r="K22" s="62" t="str">
        <f t="shared" si="0"/>
        <v/>
      </c>
      <c r="L22" s="63"/>
      <c r="M22" s="64"/>
      <c r="N22" s="64"/>
      <c r="O22" s="64"/>
      <c r="P22" s="64"/>
      <c r="Q22" s="65"/>
    </row>
    <row r="23" ht="16.5" customHeight="1" spans="1:17">
      <c r="A23" s="56"/>
      <c r="B23" s="60"/>
      <c r="C23" s="60"/>
      <c r="D23" s="60"/>
      <c r="E23" s="91"/>
      <c r="F23" s="91"/>
      <c r="G23" s="56"/>
      <c r="H23" s="62"/>
      <c r="I23" s="62"/>
      <c r="J23" s="62">
        <f t="shared" si="1"/>
        <v>0</v>
      </c>
      <c r="K23" s="62" t="str">
        <f t="shared" si="0"/>
        <v/>
      </c>
      <c r="L23" s="63"/>
      <c r="M23" s="64"/>
      <c r="N23" s="64"/>
      <c r="O23" s="64"/>
      <c r="P23" s="64"/>
      <c r="Q23" s="65"/>
    </row>
    <row r="24" ht="16.5" customHeight="1" spans="1:17">
      <c r="A24" s="56"/>
      <c r="B24" s="60"/>
      <c r="C24" s="60"/>
      <c r="D24" s="60"/>
      <c r="E24" s="91"/>
      <c r="F24" s="91"/>
      <c r="G24" s="56"/>
      <c r="H24" s="62"/>
      <c r="I24" s="62"/>
      <c r="J24" s="62">
        <f t="shared" si="1"/>
        <v>0</v>
      </c>
      <c r="K24" s="62" t="str">
        <f t="shared" si="0"/>
        <v/>
      </c>
      <c r="L24" s="63"/>
      <c r="M24" s="64"/>
      <c r="N24" s="64"/>
      <c r="O24" s="64"/>
      <c r="P24" s="64"/>
      <c r="Q24" s="65"/>
    </row>
    <row r="25" ht="16.5" customHeight="1" spans="1:17">
      <c r="A25" s="56"/>
      <c r="B25" s="60"/>
      <c r="C25" s="60"/>
      <c r="D25" s="60"/>
      <c r="E25" s="91"/>
      <c r="F25" s="91"/>
      <c r="G25" s="56"/>
      <c r="H25" s="62"/>
      <c r="I25" s="62"/>
      <c r="J25" s="62">
        <f t="shared" si="1"/>
        <v>0</v>
      </c>
      <c r="K25" s="62" t="str">
        <f t="shared" si="0"/>
        <v/>
      </c>
      <c r="L25" s="63"/>
      <c r="M25" s="64"/>
      <c r="N25" s="64"/>
      <c r="O25" s="64"/>
      <c r="P25" s="64"/>
      <c r="Q25" s="65"/>
    </row>
    <row r="26" ht="16.5" customHeight="1" spans="1:17">
      <c r="A26" s="56"/>
      <c r="B26" s="60"/>
      <c r="C26" s="60"/>
      <c r="D26" s="60"/>
      <c r="E26" s="91"/>
      <c r="F26" s="91"/>
      <c r="G26" s="56"/>
      <c r="H26" s="62"/>
      <c r="I26" s="62"/>
      <c r="J26" s="62">
        <f t="shared" si="1"/>
        <v>0</v>
      </c>
      <c r="K26" s="62" t="str">
        <f t="shared" si="0"/>
        <v/>
      </c>
      <c r="L26" s="63"/>
      <c r="M26" s="64"/>
      <c r="N26" s="64"/>
      <c r="O26" s="64"/>
      <c r="P26" s="64"/>
      <c r="Q26" s="65"/>
    </row>
    <row r="27" ht="16.5" customHeight="1" spans="1:17">
      <c r="A27" s="56"/>
      <c r="B27" s="60"/>
      <c r="C27" s="60"/>
      <c r="D27" s="60"/>
      <c r="E27" s="91"/>
      <c r="F27" s="91"/>
      <c r="G27" s="56"/>
      <c r="H27" s="62"/>
      <c r="I27" s="62"/>
      <c r="J27" s="62">
        <f t="shared" si="1"/>
        <v>0</v>
      </c>
      <c r="K27" s="62" t="str">
        <f t="shared" si="0"/>
        <v/>
      </c>
      <c r="L27" s="63"/>
      <c r="M27" s="64"/>
      <c r="N27" s="64"/>
      <c r="O27" s="64"/>
      <c r="P27" s="64"/>
      <c r="Q27" s="65"/>
    </row>
    <row r="28" ht="16.5" customHeight="1" spans="1:17">
      <c r="A28" s="56"/>
      <c r="B28" s="60"/>
      <c r="C28" s="60"/>
      <c r="D28" s="60"/>
      <c r="E28" s="91"/>
      <c r="F28" s="91"/>
      <c r="G28" s="56"/>
      <c r="H28" s="62"/>
      <c r="I28" s="62"/>
      <c r="J28" s="62">
        <f t="shared" si="1"/>
        <v>0</v>
      </c>
      <c r="K28" s="62" t="str">
        <f t="shared" si="0"/>
        <v/>
      </c>
      <c r="L28" s="63"/>
      <c r="M28" s="64"/>
      <c r="N28" s="64"/>
      <c r="O28" s="64"/>
      <c r="P28" s="64"/>
      <c r="Q28" s="65"/>
    </row>
    <row r="29" ht="16.5" customHeight="1" spans="1:17">
      <c r="A29" s="56"/>
      <c r="B29" s="60"/>
      <c r="C29" s="60"/>
      <c r="D29" s="60"/>
      <c r="E29" s="91"/>
      <c r="F29" s="91"/>
      <c r="G29" s="56"/>
      <c r="H29" s="62"/>
      <c r="I29" s="62"/>
      <c r="J29" s="62">
        <f t="shared" si="1"/>
        <v>0</v>
      </c>
      <c r="K29" s="62" t="str">
        <f t="shared" si="0"/>
        <v/>
      </c>
      <c r="L29" s="63"/>
      <c r="M29" s="64"/>
      <c r="N29" s="64"/>
      <c r="O29" s="64"/>
      <c r="P29" s="64"/>
      <c r="Q29" s="65"/>
    </row>
    <row r="30" ht="18" customHeight="1" spans="1:17">
      <c r="A30" s="67" t="s">
        <v>309</v>
      </c>
      <c r="B30" s="57"/>
      <c r="C30" s="57"/>
      <c r="D30" s="57"/>
      <c r="E30" s="63"/>
      <c r="F30" s="162"/>
      <c r="G30" s="63"/>
      <c r="H30" s="62">
        <f>ROUND(SUM(H6:H29),2)</f>
        <v>0</v>
      </c>
      <c r="I30" s="62">
        <f>ROUND(SUM(I6:I29),2)</f>
        <v>0</v>
      </c>
      <c r="J30" s="62">
        <f t="shared" ref="J30" si="2">I30-H30</f>
        <v>0</v>
      </c>
      <c r="K30" s="62" t="str">
        <f t="shared" si="0"/>
        <v/>
      </c>
      <c r="L30" s="63"/>
      <c r="M30" s="64"/>
      <c r="N30" s="64"/>
      <c r="O30" s="64"/>
      <c r="P30" s="64"/>
      <c r="Q30" s="65"/>
    </row>
    <row r="31" customHeight="1" spans="1:17">
      <c r="A31" s="68"/>
      <c r="B31" s="68"/>
      <c r="C31" s="68"/>
      <c r="D31" s="68"/>
      <c r="E31" s="68"/>
      <c r="F31" s="68"/>
      <c r="G31" s="123"/>
      <c r="H31" s="84"/>
      <c r="I31" s="84"/>
      <c r="J31" s="84"/>
      <c r="K31" s="84"/>
      <c r="L31" s="84"/>
      <c r="M31" s="64"/>
      <c r="N31" s="64"/>
      <c r="O31" s="64"/>
      <c r="P31" s="64"/>
      <c r="Q31" s="65"/>
    </row>
    <row r="32" customHeight="1" spans="1:17">
      <c r="A32" s="71"/>
      <c r="B32" s="72" t="s">
        <v>420</v>
      </c>
      <c r="C32" s="64"/>
      <c r="D32" s="64"/>
      <c r="E32" s="64"/>
      <c r="F32" s="64"/>
      <c r="G32" s="64"/>
      <c r="H32" s="64"/>
      <c r="I32" s="64"/>
      <c r="J32" s="64"/>
      <c r="K32" s="64"/>
      <c r="L32" s="64"/>
      <c r="M32" s="64"/>
      <c r="N32" s="64"/>
      <c r="O32" s="64"/>
      <c r="P32" s="64"/>
      <c r="Q32" s="65"/>
    </row>
    <row r="33" customHeight="1" spans="1:17">
      <c r="A33" s="64"/>
      <c r="B33" s="77" t="s">
        <v>421</v>
      </c>
      <c r="C33" s="64"/>
      <c r="D33" s="64"/>
      <c r="E33" s="64"/>
      <c r="F33" s="64"/>
      <c r="G33" s="64"/>
      <c r="H33" s="64"/>
      <c r="I33" s="64"/>
      <c r="J33" s="64"/>
      <c r="K33" s="64"/>
      <c r="L33" s="64"/>
      <c r="M33" s="64"/>
      <c r="N33" s="64"/>
      <c r="O33" s="64"/>
      <c r="P33" s="64"/>
      <c r="Q33" s="65"/>
    </row>
    <row r="34" customHeight="1" spans="1:17">
      <c r="A34" s="64"/>
      <c r="B34" s="64"/>
      <c r="C34" s="64"/>
      <c r="D34" s="64"/>
      <c r="E34" s="64"/>
      <c r="F34" s="64"/>
      <c r="G34" s="64"/>
      <c r="H34" s="64"/>
      <c r="I34" s="64"/>
      <c r="J34" s="64"/>
      <c r="K34" s="64"/>
      <c r="L34" s="64"/>
      <c r="M34" s="64"/>
      <c r="N34" s="64"/>
      <c r="O34" s="64"/>
      <c r="P34" s="64"/>
      <c r="Q34" s="65"/>
    </row>
    <row r="35" customHeight="1" spans="1:17">
      <c r="A35" s="64"/>
      <c r="B35" s="64"/>
      <c r="C35" s="64"/>
      <c r="D35" s="64"/>
      <c r="E35" s="64"/>
      <c r="F35" s="64"/>
      <c r="G35" s="64"/>
      <c r="H35" s="64"/>
      <c r="I35" s="64"/>
      <c r="J35" s="64"/>
      <c r="K35" s="64"/>
      <c r="L35" s="64"/>
      <c r="M35" s="64"/>
      <c r="N35" s="64"/>
      <c r="O35" s="64"/>
      <c r="P35" s="64"/>
      <c r="Q35" s="65"/>
    </row>
    <row r="36" customHeight="1" spans="1:17">
      <c r="A36" s="64"/>
      <c r="B36" s="64"/>
      <c r="C36" s="64"/>
      <c r="D36" s="64"/>
      <c r="E36" s="64"/>
      <c r="F36" s="64"/>
      <c r="G36" s="64"/>
      <c r="H36" s="64"/>
      <c r="I36" s="64"/>
      <c r="J36" s="64"/>
      <c r="K36" s="64"/>
      <c r="L36" s="64"/>
      <c r="M36" s="64"/>
      <c r="N36" s="64"/>
      <c r="O36" s="64"/>
      <c r="P36" s="64"/>
      <c r="Q36" s="65"/>
    </row>
    <row r="37" customHeight="1" spans="1:17">
      <c r="A37" s="64"/>
      <c r="B37" s="64"/>
      <c r="C37" s="64"/>
      <c r="D37" s="64"/>
      <c r="E37" s="64"/>
      <c r="F37" s="64"/>
      <c r="G37" s="64"/>
      <c r="H37" s="64"/>
      <c r="I37" s="64"/>
      <c r="J37" s="64"/>
      <c r="K37" s="64"/>
      <c r="L37" s="64"/>
      <c r="M37" s="64"/>
      <c r="N37" s="64"/>
      <c r="O37" s="64"/>
      <c r="P37" s="64"/>
      <c r="Q37" s="65"/>
    </row>
    <row r="38" customHeight="1" spans="1:17">
      <c r="A38" s="64"/>
      <c r="B38" s="64"/>
      <c r="C38" s="64"/>
      <c r="D38" s="64"/>
      <c r="E38" s="64"/>
      <c r="F38" s="64"/>
      <c r="G38" s="64"/>
      <c r="H38" s="64"/>
      <c r="I38" s="64"/>
      <c r="J38" s="64"/>
      <c r="K38" s="64"/>
      <c r="L38" s="64"/>
      <c r="M38" s="64"/>
      <c r="N38" s="64"/>
      <c r="O38" s="64"/>
      <c r="P38" s="64"/>
      <c r="Q38" s="65"/>
    </row>
    <row r="39" customHeight="1" spans="1:17">
      <c r="A39" s="64"/>
      <c r="B39" s="64"/>
      <c r="C39" s="64"/>
      <c r="D39" s="64"/>
      <c r="E39" s="64"/>
      <c r="F39" s="64"/>
      <c r="G39" s="64"/>
      <c r="H39" s="64"/>
      <c r="I39" s="64"/>
      <c r="J39" s="64"/>
      <c r="K39" s="64"/>
      <c r="L39" s="64"/>
      <c r="M39" s="64"/>
      <c r="N39" s="64"/>
      <c r="O39" s="64"/>
      <c r="P39" s="64"/>
      <c r="Q39" s="65"/>
    </row>
    <row r="40" customHeight="1" spans="1:17">
      <c r="A40" s="64"/>
      <c r="B40" s="64"/>
      <c r="C40" s="64"/>
      <c r="D40" s="64"/>
      <c r="E40" s="64"/>
      <c r="F40" s="64"/>
      <c r="G40" s="64"/>
      <c r="H40" s="64"/>
      <c r="I40" s="64"/>
      <c r="J40" s="64"/>
      <c r="K40" s="64"/>
      <c r="L40" s="64"/>
      <c r="M40" s="64"/>
      <c r="N40" s="64"/>
      <c r="O40" s="64"/>
      <c r="P40" s="64"/>
      <c r="Q40" s="65"/>
    </row>
    <row r="41" customHeight="1" spans="1:17">
      <c r="A41" s="64"/>
      <c r="B41" s="64"/>
      <c r="C41" s="64"/>
      <c r="D41" s="64"/>
      <c r="E41" s="64"/>
      <c r="F41" s="64"/>
      <c r="G41" s="64"/>
      <c r="H41" s="64"/>
      <c r="I41" s="64"/>
      <c r="J41" s="64"/>
      <c r="K41" s="64"/>
      <c r="L41" s="64"/>
      <c r="M41" s="64"/>
      <c r="N41" s="64"/>
      <c r="O41" s="64"/>
      <c r="P41" s="64"/>
      <c r="Q41" s="65"/>
    </row>
    <row r="42" customHeight="1" spans="1:17">
      <c r="A42" s="64"/>
      <c r="B42" s="64"/>
      <c r="C42" s="64"/>
      <c r="D42" s="64"/>
      <c r="E42" s="64"/>
      <c r="F42" s="64"/>
      <c r="G42" s="64"/>
      <c r="H42" s="64"/>
      <c r="I42" s="64"/>
      <c r="J42" s="64"/>
      <c r="K42" s="64"/>
      <c r="L42" s="64"/>
      <c r="M42" s="64"/>
      <c r="N42" s="64"/>
      <c r="O42" s="64"/>
      <c r="P42" s="64"/>
      <c r="Q42" s="65"/>
    </row>
    <row r="43" customHeight="1" spans="1:17">
      <c r="A43" s="64"/>
      <c r="B43" s="64"/>
      <c r="C43" s="64"/>
      <c r="D43" s="64"/>
      <c r="E43" s="64"/>
      <c r="F43" s="64"/>
      <c r="G43" s="64"/>
      <c r="H43" s="64"/>
      <c r="I43" s="64"/>
      <c r="J43" s="64"/>
      <c r="K43" s="64"/>
      <c r="L43" s="64"/>
      <c r="M43" s="64"/>
      <c r="N43" s="64"/>
      <c r="O43" s="64"/>
      <c r="P43" s="64"/>
      <c r="Q43" s="65"/>
    </row>
    <row r="44" customHeight="1" spans="1:17">
      <c r="A44" s="64"/>
      <c r="B44" s="64"/>
      <c r="C44" s="64"/>
      <c r="D44" s="64"/>
      <c r="E44" s="64"/>
      <c r="F44" s="64"/>
      <c r="G44" s="64"/>
      <c r="H44" s="64"/>
      <c r="I44" s="64"/>
      <c r="J44" s="64"/>
      <c r="K44" s="64"/>
      <c r="L44" s="64"/>
      <c r="M44" s="64"/>
      <c r="N44" s="64"/>
      <c r="O44" s="64"/>
      <c r="P44" s="64"/>
      <c r="Q44" s="65"/>
    </row>
    <row r="45" customHeight="1" spans="1:17">
      <c r="A45" s="64"/>
      <c r="B45" s="64"/>
      <c r="C45" s="64"/>
      <c r="D45" s="64"/>
      <c r="E45" s="64"/>
      <c r="F45" s="64"/>
      <c r="G45" s="64"/>
      <c r="H45" s="64"/>
      <c r="I45" s="64"/>
      <c r="J45" s="64"/>
      <c r="K45" s="64"/>
      <c r="L45" s="64"/>
      <c r="M45" s="64"/>
      <c r="N45" s="64"/>
      <c r="O45" s="64"/>
      <c r="P45" s="64"/>
      <c r="Q45" s="65"/>
    </row>
    <row r="46" customHeight="1" spans="1:17">
      <c r="A46" s="64"/>
      <c r="B46" s="64"/>
      <c r="C46" s="64"/>
      <c r="D46" s="64"/>
      <c r="E46" s="64"/>
      <c r="F46" s="64"/>
      <c r="G46" s="64"/>
      <c r="H46" s="64"/>
      <c r="I46" s="64"/>
      <c r="J46" s="64"/>
      <c r="K46" s="64"/>
      <c r="L46" s="64"/>
      <c r="M46" s="64"/>
      <c r="N46" s="64"/>
      <c r="O46" s="64"/>
      <c r="P46" s="64"/>
      <c r="Q46" s="65"/>
    </row>
    <row r="47" customHeight="1" spans="1:17">
      <c r="A47" s="64"/>
      <c r="B47" s="64"/>
      <c r="C47" s="64"/>
      <c r="D47" s="64"/>
      <c r="E47" s="64"/>
      <c r="F47" s="64"/>
      <c r="G47" s="64"/>
      <c r="H47" s="64"/>
      <c r="I47" s="64"/>
      <c r="J47" s="64"/>
      <c r="K47" s="64"/>
      <c r="L47" s="64"/>
      <c r="M47" s="64"/>
      <c r="N47" s="64"/>
      <c r="O47" s="64"/>
      <c r="P47" s="64"/>
      <c r="Q47" s="65"/>
    </row>
    <row r="48" customHeight="1" spans="1:17">
      <c r="A48" s="64"/>
      <c r="B48" s="64"/>
      <c r="C48" s="64"/>
      <c r="D48" s="64"/>
      <c r="E48" s="64"/>
      <c r="F48" s="64"/>
      <c r="G48" s="64"/>
      <c r="H48" s="64"/>
      <c r="I48" s="64"/>
      <c r="J48" s="64"/>
      <c r="K48" s="64"/>
      <c r="L48" s="64"/>
      <c r="M48" s="64"/>
      <c r="N48" s="64"/>
      <c r="O48" s="64"/>
      <c r="P48" s="64"/>
      <c r="Q48" s="65"/>
    </row>
    <row r="49" customHeight="1" spans="1:17">
      <c r="A49" s="64"/>
      <c r="B49" s="64"/>
      <c r="C49" s="64"/>
      <c r="D49" s="64"/>
      <c r="E49" s="64"/>
      <c r="F49" s="64"/>
      <c r="G49" s="64"/>
      <c r="H49" s="64"/>
      <c r="I49" s="64"/>
      <c r="J49" s="64"/>
      <c r="K49" s="64"/>
      <c r="L49" s="64"/>
      <c r="M49" s="64"/>
      <c r="N49" s="64"/>
      <c r="O49" s="64"/>
      <c r="P49" s="64"/>
      <c r="Q49" s="65"/>
    </row>
    <row r="50" customHeight="1" spans="1:17">
      <c r="A50" s="64"/>
      <c r="B50" s="64"/>
      <c r="C50" s="64"/>
      <c r="D50" s="64"/>
      <c r="E50" s="64"/>
      <c r="F50" s="64"/>
      <c r="G50" s="64"/>
      <c r="H50" s="64"/>
      <c r="I50" s="64"/>
      <c r="J50" s="64"/>
      <c r="K50" s="64"/>
      <c r="L50" s="64"/>
      <c r="M50" s="64"/>
      <c r="N50" s="64"/>
      <c r="O50" s="64"/>
      <c r="P50" s="64"/>
      <c r="Q50" s="65"/>
    </row>
    <row r="51" customHeight="1" spans="1:17">
      <c r="A51" s="64"/>
      <c r="B51" s="64"/>
      <c r="C51" s="64"/>
      <c r="D51" s="64"/>
      <c r="E51" s="64"/>
      <c r="F51" s="64"/>
      <c r="G51" s="64"/>
      <c r="H51" s="64"/>
      <c r="I51" s="64"/>
      <c r="J51" s="64"/>
      <c r="K51" s="64"/>
      <c r="L51" s="64"/>
      <c r="M51" s="64"/>
      <c r="N51" s="64"/>
      <c r="O51" s="64"/>
      <c r="P51" s="64"/>
      <c r="Q51" s="65"/>
    </row>
    <row r="52" customHeight="1" spans="1:17">
      <c r="A52" s="64"/>
      <c r="B52" s="64"/>
      <c r="C52" s="64"/>
      <c r="D52" s="64"/>
      <c r="E52" s="64"/>
      <c r="F52" s="64"/>
      <c r="G52" s="64"/>
      <c r="H52" s="64"/>
      <c r="I52" s="64"/>
      <c r="J52" s="64"/>
      <c r="K52" s="64"/>
      <c r="L52" s="64"/>
      <c r="M52" s="64"/>
      <c r="N52" s="64"/>
      <c r="O52" s="64"/>
      <c r="P52" s="64"/>
      <c r="Q52" s="65"/>
    </row>
    <row r="53" customHeight="1" spans="1:17">
      <c r="A53" s="64"/>
      <c r="B53" s="64"/>
      <c r="C53" s="64"/>
      <c r="D53" s="64"/>
      <c r="E53" s="64"/>
      <c r="F53" s="64"/>
      <c r="G53" s="64"/>
      <c r="H53" s="64"/>
      <c r="I53" s="64"/>
      <c r="J53" s="64"/>
      <c r="K53" s="64"/>
      <c r="L53" s="64"/>
      <c r="M53" s="64"/>
      <c r="N53" s="64"/>
      <c r="O53" s="64"/>
      <c r="P53" s="64"/>
      <c r="Q53" s="65"/>
    </row>
    <row r="54" customHeight="1" spans="1:17">
      <c r="A54" s="64"/>
      <c r="B54" s="64"/>
      <c r="C54" s="64"/>
      <c r="D54" s="64"/>
      <c r="E54" s="64"/>
      <c r="F54" s="64"/>
      <c r="G54" s="64"/>
      <c r="H54" s="64"/>
      <c r="I54" s="64"/>
      <c r="J54" s="64"/>
      <c r="K54" s="64"/>
      <c r="L54" s="64"/>
      <c r="M54" s="64"/>
      <c r="N54" s="64"/>
      <c r="O54" s="64"/>
      <c r="P54" s="64"/>
      <c r="Q54" s="65"/>
    </row>
    <row r="55" customHeight="1" spans="1:17">
      <c r="A55" s="64"/>
      <c r="B55" s="64"/>
      <c r="C55" s="64"/>
      <c r="D55" s="64"/>
      <c r="E55" s="64"/>
      <c r="F55" s="64"/>
      <c r="G55" s="64"/>
      <c r="H55" s="64"/>
      <c r="I55" s="64"/>
      <c r="J55" s="64"/>
      <c r="K55" s="64"/>
      <c r="L55" s="64"/>
      <c r="M55" s="64"/>
      <c r="N55" s="64"/>
      <c r="O55" s="64"/>
      <c r="P55" s="64"/>
      <c r="Q55" s="65"/>
    </row>
    <row r="56" customHeight="1" spans="1:17">
      <c r="A56" s="64"/>
      <c r="B56" s="64"/>
      <c r="C56" s="64"/>
      <c r="D56" s="64"/>
      <c r="E56" s="64"/>
      <c r="F56" s="64"/>
      <c r="G56" s="64"/>
      <c r="H56" s="64"/>
      <c r="I56" s="64"/>
      <c r="J56" s="64"/>
      <c r="K56" s="64"/>
      <c r="L56" s="64"/>
      <c r="M56" s="64"/>
      <c r="N56" s="64"/>
      <c r="O56" s="64"/>
      <c r="P56" s="64"/>
      <c r="Q56" s="65"/>
    </row>
    <row r="57" customHeight="1" spans="1:17">
      <c r="A57" s="64"/>
      <c r="B57" s="64"/>
      <c r="C57" s="64"/>
      <c r="D57" s="64"/>
      <c r="E57" s="64"/>
      <c r="F57" s="64"/>
      <c r="G57" s="64"/>
      <c r="H57" s="64"/>
      <c r="I57" s="64"/>
      <c r="J57" s="64"/>
      <c r="K57" s="64"/>
      <c r="L57" s="64"/>
      <c r="M57" s="64"/>
      <c r="N57" s="64"/>
      <c r="O57" s="64"/>
      <c r="P57" s="64"/>
      <c r="Q57" s="65"/>
    </row>
    <row r="58" customHeight="1" spans="1:17">
      <c r="A58" s="64"/>
      <c r="B58" s="64"/>
      <c r="C58" s="64"/>
      <c r="D58" s="64"/>
      <c r="E58" s="64"/>
      <c r="F58" s="64"/>
      <c r="G58" s="64"/>
      <c r="H58" s="64"/>
      <c r="I58" s="64"/>
      <c r="J58" s="64"/>
      <c r="K58" s="64"/>
      <c r="L58" s="64"/>
      <c r="M58" s="64"/>
      <c r="N58" s="64"/>
      <c r="O58" s="64"/>
      <c r="P58" s="64"/>
      <c r="Q58" s="65"/>
    </row>
    <row r="59" customHeight="1" spans="1:17">
      <c r="A59" s="64"/>
      <c r="B59" s="64"/>
      <c r="C59" s="64"/>
      <c r="D59" s="64"/>
      <c r="E59" s="64"/>
      <c r="F59" s="64"/>
      <c r="G59" s="64"/>
      <c r="H59" s="64"/>
      <c r="I59" s="64"/>
      <c r="J59" s="64"/>
      <c r="K59" s="64"/>
      <c r="L59" s="64"/>
      <c r="M59" s="64"/>
      <c r="N59" s="64"/>
      <c r="O59" s="64"/>
      <c r="P59" s="64"/>
      <c r="Q59" s="65"/>
    </row>
    <row r="60" customHeight="1" spans="1:17">
      <c r="A60" s="64"/>
      <c r="B60" s="64"/>
      <c r="C60" s="64"/>
      <c r="D60" s="64"/>
      <c r="E60" s="64"/>
      <c r="F60" s="64"/>
      <c r="G60" s="64"/>
      <c r="H60" s="64"/>
      <c r="I60" s="64"/>
      <c r="J60" s="64"/>
      <c r="K60" s="64"/>
      <c r="L60" s="64"/>
      <c r="M60" s="64"/>
      <c r="N60" s="64"/>
      <c r="O60" s="64"/>
      <c r="P60" s="64"/>
      <c r="Q60" s="65"/>
    </row>
    <row r="61" customHeight="1" spans="1:17">
      <c r="A61" s="64"/>
      <c r="B61" s="64"/>
      <c r="C61" s="64"/>
      <c r="D61" s="64"/>
      <c r="E61" s="64"/>
      <c r="F61" s="64"/>
      <c r="G61" s="64"/>
      <c r="H61" s="64"/>
      <c r="I61" s="64"/>
      <c r="J61" s="64"/>
      <c r="K61" s="64"/>
      <c r="L61" s="64"/>
      <c r="M61" s="64"/>
      <c r="N61" s="64"/>
      <c r="O61" s="64"/>
      <c r="P61" s="64"/>
      <c r="Q61" s="65"/>
    </row>
    <row r="62" customHeight="1" spans="1:17">
      <c r="A62" s="64"/>
      <c r="B62" s="64"/>
      <c r="C62" s="64"/>
      <c r="D62" s="64"/>
      <c r="E62" s="64"/>
      <c r="F62" s="64"/>
      <c r="G62" s="64"/>
      <c r="H62" s="64"/>
      <c r="I62" s="64"/>
      <c r="J62" s="64"/>
      <c r="K62" s="64"/>
      <c r="L62" s="64"/>
      <c r="M62" s="64"/>
      <c r="N62" s="64"/>
      <c r="O62" s="64"/>
      <c r="P62" s="64"/>
      <c r="Q62" s="65"/>
    </row>
    <row r="63" customHeight="1" spans="1:17">
      <c r="A63" s="64"/>
      <c r="B63" s="64"/>
      <c r="C63" s="64"/>
      <c r="D63" s="64"/>
      <c r="E63" s="64"/>
      <c r="F63" s="64"/>
      <c r="G63" s="64"/>
      <c r="H63" s="64"/>
      <c r="I63" s="64"/>
      <c r="J63" s="64"/>
      <c r="K63" s="64"/>
      <c r="L63" s="64"/>
      <c r="M63" s="64"/>
      <c r="N63" s="64"/>
      <c r="O63" s="64"/>
      <c r="P63" s="64"/>
      <c r="Q63" s="65"/>
    </row>
    <row r="64" customHeight="1" spans="1:17">
      <c r="A64" s="64"/>
      <c r="B64" s="64"/>
      <c r="C64" s="64"/>
      <c r="D64" s="64"/>
      <c r="E64" s="64"/>
      <c r="F64" s="64"/>
      <c r="G64" s="64"/>
      <c r="H64" s="64"/>
      <c r="I64" s="64"/>
      <c r="J64" s="64"/>
      <c r="K64" s="64"/>
      <c r="L64" s="64"/>
      <c r="M64" s="64"/>
      <c r="N64" s="64"/>
      <c r="O64" s="64"/>
      <c r="P64" s="64"/>
      <c r="Q64" s="65"/>
    </row>
    <row r="65" customHeight="1" spans="1:17">
      <c r="A65" s="64"/>
      <c r="B65" s="64"/>
      <c r="C65" s="64"/>
      <c r="D65" s="64"/>
      <c r="E65" s="64"/>
      <c r="F65" s="64"/>
      <c r="G65" s="64"/>
      <c r="H65" s="64"/>
      <c r="I65" s="64"/>
      <c r="J65" s="64"/>
      <c r="K65" s="64"/>
      <c r="L65" s="64"/>
      <c r="M65" s="64"/>
      <c r="N65" s="64"/>
      <c r="O65" s="64"/>
      <c r="P65" s="64"/>
      <c r="Q65" s="65"/>
    </row>
    <row r="66" customHeight="1" spans="1:17">
      <c r="A66" s="64"/>
      <c r="B66" s="64"/>
      <c r="C66" s="64"/>
      <c r="D66" s="64"/>
      <c r="E66" s="64"/>
      <c r="F66" s="64"/>
      <c r="G66" s="64"/>
      <c r="H66" s="64"/>
      <c r="I66" s="64"/>
      <c r="J66" s="64"/>
      <c r="K66" s="64"/>
      <c r="L66" s="64"/>
      <c r="M66" s="64"/>
      <c r="N66" s="64"/>
      <c r="O66" s="64"/>
      <c r="P66" s="64"/>
      <c r="Q66" s="65"/>
    </row>
    <row r="67" customHeight="1" spans="1:17">
      <c r="A67" s="64"/>
      <c r="B67" s="64"/>
      <c r="C67" s="64"/>
      <c r="D67" s="64"/>
      <c r="E67" s="64"/>
      <c r="F67" s="64"/>
      <c r="G67" s="64"/>
      <c r="H67" s="64"/>
      <c r="I67" s="64"/>
      <c r="J67" s="64"/>
      <c r="K67" s="64"/>
      <c r="L67" s="64"/>
      <c r="M67" s="64"/>
      <c r="N67" s="64"/>
      <c r="O67" s="64"/>
      <c r="P67" s="64"/>
      <c r="Q67" s="65"/>
    </row>
    <row r="68" customHeight="1" spans="1:17">
      <c r="A68" s="64"/>
      <c r="B68" s="64"/>
      <c r="C68" s="64"/>
      <c r="D68" s="64"/>
      <c r="E68" s="64"/>
      <c r="F68" s="64"/>
      <c r="G68" s="64"/>
      <c r="H68" s="64"/>
      <c r="I68" s="64"/>
      <c r="J68" s="64"/>
      <c r="K68" s="64"/>
      <c r="L68" s="64"/>
      <c r="M68" s="64"/>
      <c r="N68" s="64"/>
      <c r="O68" s="64"/>
      <c r="P68" s="64"/>
      <c r="Q68" s="65"/>
    </row>
    <row r="69" customHeight="1" spans="1:17">
      <c r="A69" s="64"/>
      <c r="B69" s="64"/>
      <c r="C69" s="64"/>
      <c r="D69" s="64"/>
      <c r="E69" s="64"/>
      <c r="F69" s="64"/>
      <c r="G69" s="64"/>
      <c r="H69" s="64"/>
      <c r="I69" s="64"/>
      <c r="J69" s="64"/>
      <c r="K69" s="64"/>
      <c r="L69" s="64"/>
      <c r="M69" s="64"/>
      <c r="N69" s="64"/>
      <c r="O69" s="64"/>
      <c r="P69" s="64"/>
      <c r="Q69" s="65"/>
    </row>
    <row r="70" customHeight="1" spans="1:17">
      <c r="A70" s="64"/>
      <c r="B70" s="64"/>
      <c r="C70" s="64"/>
      <c r="D70" s="64"/>
      <c r="E70" s="64"/>
      <c r="F70" s="64"/>
      <c r="G70" s="64"/>
      <c r="H70" s="64"/>
      <c r="I70" s="64"/>
      <c r="J70" s="64"/>
      <c r="K70" s="64"/>
      <c r="L70" s="64"/>
      <c r="M70" s="64"/>
      <c r="N70" s="64"/>
      <c r="O70" s="64"/>
      <c r="P70" s="64"/>
      <c r="Q70" s="65"/>
    </row>
    <row r="71" customHeight="1" spans="1:17">
      <c r="A71" s="64"/>
      <c r="B71" s="64"/>
      <c r="C71" s="64"/>
      <c r="D71" s="64"/>
      <c r="E71" s="64"/>
      <c r="F71" s="64"/>
      <c r="G71" s="64"/>
      <c r="H71" s="64"/>
      <c r="I71" s="64"/>
      <c r="J71" s="64"/>
      <c r="K71" s="64"/>
      <c r="L71" s="64"/>
      <c r="M71" s="64"/>
      <c r="N71" s="64"/>
      <c r="O71" s="64"/>
      <c r="P71" s="64"/>
      <c r="Q71" s="65"/>
    </row>
    <row r="72" customHeight="1" spans="1:17">
      <c r="A72" s="64"/>
      <c r="B72" s="64"/>
      <c r="C72" s="64"/>
      <c r="D72" s="64"/>
      <c r="E72" s="64"/>
      <c r="F72" s="64"/>
      <c r="G72" s="64"/>
      <c r="H72" s="64"/>
      <c r="I72" s="64"/>
      <c r="J72" s="64"/>
      <c r="K72" s="64"/>
      <c r="L72" s="64"/>
      <c r="M72" s="64"/>
      <c r="N72" s="64"/>
      <c r="O72" s="64"/>
      <c r="P72" s="64"/>
      <c r="Q72" s="65"/>
    </row>
    <row r="73" customHeight="1" spans="1:17">
      <c r="A73" s="64"/>
      <c r="B73" s="64"/>
      <c r="C73" s="64"/>
      <c r="D73" s="64"/>
      <c r="E73" s="64"/>
      <c r="F73" s="64"/>
      <c r="G73" s="64"/>
      <c r="H73" s="64"/>
      <c r="I73" s="64"/>
      <c r="J73" s="64"/>
      <c r="K73" s="64"/>
      <c r="L73" s="64"/>
      <c r="M73" s="64"/>
      <c r="N73" s="64"/>
      <c r="O73" s="64"/>
      <c r="P73" s="64"/>
      <c r="Q73" s="65"/>
    </row>
    <row r="74" customHeight="1" spans="1:17">
      <c r="A74" s="64"/>
      <c r="B74" s="64"/>
      <c r="C74" s="64"/>
      <c r="D74" s="64"/>
      <c r="E74" s="64"/>
      <c r="F74" s="64"/>
      <c r="G74" s="64"/>
      <c r="H74" s="64"/>
      <c r="I74" s="64"/>
      <c r="J74" s="64"/>
      <c r="K74" s="64"/>
      <c r="L74" s="64"/>
      <c r="M74" s="64"/>
      <c r="N74" s="64"/>
      <c r="O74" s="64"/>
      <c r="P74" s="64"/>
      <c r="Q74" s="65"/>
    </row>
    <row r="75" customHeight="1" spans="1:17">
      <c r="A75" s="75"/>
      <c r="B75" s="75"/>
      <c r="C75" s="75"/>
      <c r="D75" s="75"/>
      <c r="E75" s="75"/>
      <c r="F75" s="75"/>
      <c r="G75" s="75"/>
      <c r="H75" s="75"/>
      <c r="I75" s="75"/>
      <c r="J75" s="75"/>
      <c r="K75" s="75"/>
      <c r="L75" s="75"/>
      <c r="M75" s="75"/>
      <c r="N75" s="75"/>
      <c r="O75" s="75"/>
      <c r="P75" s="75"/>
      <c r="Q75" s="65"/>
    </row>
    <row r="76" customHeight="1" spans="1:17">
      <c r="A76" s="75"/>
      <c r="B76" s="75"/>
      <c r="C76" s="75"/>
      <c r="D76" s="75"/>
      <c r="E76" s="75"/>
      <c r="F76" s="75"/>
      <c r="G76" s="75"/>
      <c r="H76" s="75"/>
      <c r="I76" s="75"/>
      <c r="J76" s="75"/>
      <c r="K76" s="75"/>
      <c r="L76" s="75"/>
      <c r="M76" s="75"/>
      <c r="N76" s="75"/>
      <c r="O76" s="75"/>
      <c r="P76" s="75"/>
      <c r="Q76" s="65"/>
    </row>
    <row r="77" customHeight="1" spans="1:17">
      <c r="A77" s="75"/>
      <c r="B77" s="75"/>
      <c r="C77" s="75"/>
      <c r="D77" s="75"/>
      <c r="E77" s="75"/>
      <c r="F77" s="75"/>
      <c r="G77" s="75"/>
      <c r="H77" s="75"/>
      <c r="I77" s="75"/>
      <c r="J77" s="75"/>
      <c r="K77" s="75"/>
      <c r="L77" s="75"/>
      <c r="M77" s="75"/>
      <c r="N77" s="75"/>
      <c r="O77" s="75"/>
      <c r="P77" s="75"/>
      <c r="Q77" s="65"/>
    </row>
    <row r="78" customHeight="1" spans="1:17">
      <c r="A78" s="75"/>
      <c r="B78" s="75"/>
      <c r="C78" s="75"/>
      <c r="D78" s="75"/>
      <c r="E78" s="75"/>
      <c r="F78" s="75"/>
      <c r="G78" s="75"/>
      <c r="H78" s="75"/>
      <c r="I78" s="75"/>
      <c r="J78" s="75"/>
      <c r="K78" s="75"/>
      <c r="L78" s="75"/>
      <c r="M78" s="75"/>
      <c r="N78" s="75"/>
      <c r="O78" s="75"/>
      <c r="P78" s="75"/>
      <c r="Q78" s="65"/>
    </row>
    <row r="79" customHeight="1" spans="1:17">
      <c r="A79" s="75"/>
      <c r="B79" s="75"/>
      <c r="C79" s="75"/>
      <c r="D79" s="75"/>
      <c r="E79" s="75"/>
      <c r="F79" s="75"/>
      <c r="G79" s="75"/>
      <c r="H79" s="75"/>
      <c r="I79" s="75"/>
      <c r="J79" s="75"/>
      <c r="K79" s="75"/>
      <c r="L79" s="75"/>
      <c r="M79" s="75"/>
      <c r="N79" s="75"/>
      <c r="O79" s="75"/>
      <c r="P79" s="75"/>
      <c r="Q79" s="65"/>
    </row>
    <row r="80" customHeight="1" spans="1:17">
      <c r="A80" s="76"/>
      <c r="B80" s="76"/>
      <c r="C80" s="76"/>
      <c r="D80" s="76"/>
      <c r="E80" s="76"/>
      <c r="F80" s="76"/>
      <c r="G80" s="76"/>
      <c r="H80" s="76"/>
      <c r="I80" s="76"/>
      <c r="J80" s="76"/>
      <c r="K80" s="76"/>
      <c r="L80" s="76"/>
      <c r="M80" s="76"/>
      <c r="N80" s="76"/>
      <c r="O80" s="76"/>
      <c r="P80" s="76"/>
    </row>
    <row r="81" customHeight="1" spans="1:16">
      <c r="A81" s="76"/>
      <c r="B81" s="76"/>
      <c r="C81" s="76"/>
      <c r="D81" s="76"/>
      <c r="E81" s="76"/>
      <c r="F81" s="76"/>
      <c r="G81" s="76"/>
      <c r="H81" s="76"/>
      <c r="I81" s="76"/>
      <c r="J81" s="76"/>
      <c r="K81" s="76"/>
      <c r="L81" s="76"/>
      <c r="M81" s="76"/>
      <c r="N81" s="76"/>
      <c r="O81" s="76"/>
      <c r="P81" s="76"/>
    </row>
    <row r="82" customHeight="1" spans="1:16">
      <c r="A82" s="76"/>
      <c r="B82" s="76"/>
      <c r="C82" s="76"/>
      <c r="D82" s="76"/>
      <c r="E82" s="76"/>
      <c r="F82" s="76"/>
      <c r="G82" s="76"/>
      <c r="H82" s="76"/>
      <c r="I82" s="76"/>
      <c r="J82" s="76"/>
      <c r="K82" s="76"/>
      <c r="L82" s="76"/>
      <c r="M82" s="76"/>
      <c r="N82" s="76"/>
      <c r="O82" s="76"/>
      <c r="P82" s="76"/>
    </row>
    <row r="83" customHeight="1" spans="1:16">
      <c r="A83" s="76"/>
      <c r="B83" s="76"/>
      <c r="C83" s="76"/>
      <c r="D83" s="76"/>
      <c r="E83" s="76"/>
      <c r="F83" s="76"/>
      <c r="G83" s="76"/>
      <c r="H83" s="76"/>
      <c r="I83" s="76"/>
      <c r="J83" s="76"/>
      <c r="K83" s="76"/>
      <c r="L83" s="76"/>
      <c r="M83" s="76"/>
      <c r="N83" s="76"/>
      <c r="O83" s="76"/>
      <c r="P83" s="76"/>
    </row>
    <row r="84" customHeight="1" spans="1:16">
      <c r="A84" s="76"/>
      <c r="B84" s="76"/>
      <c r="C84" s="76"/>
      <c r="D84" s="76"/>
      <c r="E84" s="76"/>
      <c r="F84" s="76"/>
      <c r="G84" s="76"/>
      <c r="H84" s="76"/>
      <c r="I84" s="76"/>
      <c r="J84" s="76"/>
      <c r="K84" s="76"/>
      <c r="L84" s="76"/>
      <c r="M84" s="76"/>
      <c r="N84" s="76"/>
      <c r="O84" s="76"/>
      <c r="P84" s="76"/>
    </row>
    <row r="85" customHeight="1" spans="1:16">
      <c r="A85" s="76"/>
      <c r="B85" s="76"/>
      <c r="C85" s="76"/>
      <c r="D85" s="76"/>
      <c r="E85" s="76"/>
      <c r="F85" s="76"/>
      <c r="G85" s="76"/>
      <c r="H85" s="76"/>
      <c r="I85" s="76"/>
      <c r="J85" s="76"/>
      <c r="K85" s="76"/>
      <c r="L85" s="76"/>
      <c r="M85" s="76"/>
      <c r="N85" s="76"/>
      <c r="O85" s="76"/>
      <c r="P85" s="76"/>
    </row>
    <row r="86" customHeight="1" spans="1:16">
      <c r="A86" s="76"/>
      <c r="B86" s="76"/>
      <c r="C86" s="76"/>
      <c r="D86" s="76"/>
      <c r="E86" s="76"/>
      <c r="F86" s="76"/>
      <c r="G86" s="76"/>
      <c r="H86" s="76"/>
      <c r="I86" s="76"/>
      <c r="J86" s="76"/>
      <c r="K86" s="76"/>
      <c r="L86" s="76"/>
      <c r="M86" s="76"/>
      <c r="N86" s="76"/>
      <c r="O86" s="76"/>
      <c r="P86" s="76"/>
    </row>
    <row r="87" customHeight="1" spans="1:16">
      <c r="A87" s="76"/>
      <c r="B87" s="76"/>
      <c r="C87" s="76"/>
      <c r="D87" s="76"/>
      <c r="E87" s="76"/>
      <c r="F87" s="76"/>
      <c r="G87" s="76"/>
      <c r="H87" s="76"/>
      <c r="I87" s="76"/>
      <c r="J87" s="76"/>
      <c r="K87" s="76"/>
      <c r="L87" s="76"/>
      <c r="M87" s="76"/>
      <c r="N87" s="76"/>
      <c r="O87" s="76"/>
      <c r="P87" s="76"/>
    </row>
    <row r="88" customHeight="1" spans="1:16">
      <c r="A88" s="76"/>
      <c r="B88" s="76"/>
      <c r="C88" s="76"/>
      <c r="D88" s="76"/>
      <c r="E88" s="76"/>
      <c r="F88" s="76"/>
      <c r="G88" s="76"/>
      <c r="H88" s="76"/>
      <c r="I88" s="76"/>
      <c r="J88" s="76"/>
      <c r="K88" s="76"/>
      <c r="L88" s="76"/>
      <c r="M88" s="76"/>
      <c r="N88" s="76"/>
      <c r="O88" s="76"/>
      <c r="P88" s="76"/>
    </row>
    <row r="89" customHeight="1" spans="1:16">
      <c r="A89" s="76"/>
      <c r="B89" s="76"/>
      <c r="C89" s="76"/>
      <c r="D89" s="76"/>
      <c r="E89" s="76"/>
      <c r="F89" s="76"/>
      <c r="G89" s="76"/>
      <c r="H89" s="76"/>
      <c r="I89" s="76"/>
      <c r="J89" s="76"/>
      <c r="K89" s="76"/>
      <c r="L89" s="76"/>
      <c r="M89" s="76"/>
      <c r="N89" s="76"/>
      <c r="O89" s="76"/>
      <c r="P89" s="76"/>
    </row>
  </sheetData>
  <mergeCells count="3">
    <mergeCell ref="A1:L1"/>
    <mergeCell ref="A2:L2"/>
    <mergeCell ref="A30:B30"/>
  </mergeCells>
  <printOptions horizontalCentered="1"/>
  <pageMargins left="0.590551181102362" right="0.590551181102362" top="0.866141732283464" bottom="0.866141732283464" header="0.47244094488189" footer="0.590551181102362"/>
  <pageSetup paperSize="9" scale="83" fitToHeight="0" orientation="landscape" blackAndWhite="1"/>
  <headerFooter scaleWithDoc="0">
    <oddFooter>&amp;L&amp;"宋体,常规"&amp;11被评估单位填表人：
填表日期：2015年  月&amp;R&amp;"宋体,常规"&amp;11评估人员：</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pageSetUpPr fitToPage="1"/>
  </sheetPr>
  <dimension ref="A1:P86"/>
  <sheetViews>
    <sheetView view="pageBreakPreview" zoomScaleNormal="100" workbookViewId="0">
      <selection activeCell="S26" sqref="S26"/>
    </sheetView>
  </sheetViews>
  <sheetFormatPr defaultColWidth="9" defaultRowHeight="15.75" customHeight="1"/>
  <cols>
    <col min="1" max="1" width="5.66666666666667" style="48" customWidth="1"/>
    <col min="2" max="2" width="17.5" style="48" customWidth="1"/>
    <col min="3" max="3" width="12.6666666666667" style="48" customWidth="1"/>
    <col min="4" max="4" width="13.6666666666667" style="48" customWidth="1"/>
    <col min="5" max="5" width="14.5" style="48" customWidth="1"/>
    <col min="6" max="6" width="14.6666666666667" style="48" customWidth="1"/>
    <col min="7" max="7" width="13.8333333333333" style="48" customWidth="1"/>
    <col min="8" max="8" width="12.1666666666667" style="48" customWidth="1"/>
    <col min="9" max="9" width="15.8333333333333" style="48" customWidth="1"/>
    <col min="10" max="16384" width="9" style="48"/>
  </cols>
  <sheetData>
    <row r="1" s="46" customFormat="1" ht="30" customHeight="1" spans="1:16">
      <c r="A1" s="49" t="s">
        <v>422</v>
      </c>
      <c r="B1" s="49"/>
      <c r="C1" s="49"/>
      <c r="D1" s="49"/>
      <c r="E1" s="49"/>
      <c r="F1" s="49"/>
      <c r="G1" s="49"/>
      <c r="H1" s="49"/>
      <c r="I1" s="49"/>
    </row>
    <row r="2" ht="16.5" customHeight="1" spans="1:16">
      <c r="A2" s="50" t="str">
        <f>公用信息!E7</f>
        <v>评估基准日：2025年10月31日</v>
      </c>
      <c r="B2" s="50"/>
      <c r="C2" s="50"/>
      <c r="D2" s="50"/>
      <c r="E2" s="50"/>
      <c r="F2" s="51"/>
      <c r="G2" s="51"/>
      <c r="H2" s="51"/>
      <c r="I2" s="51"/>
      <c r="J2" s="52"/>
      <c r="K2" s="52"/>
      <c r="L2" s="52"/>
      <c r="M2" s="52"/>
      <c r="N2" s="52"/>
      <c r="O2" s="52"/>
    </row>
    <row r="3" ht="16.5" customHeight="1" spans="1:16">
      <c r="A3" s="50"/>
      <c r="B3" s="50"/>
      <c r="C3" s="50"/>
      <c r="D3" s="50"/>
      <c r="E3" s="50"/>
      <c r="F3" s="51"/>
      <c r="G3" s="51"/>
      <c r="H3" s="51"/>
      <c r="I3" s="53" t="s">
        <v>423</v>
      </c>
      <c r="J3" s="52"/>
      <c r="K3" s="52"/>
      <c r="L3" s="52"/>
      <c r="M3" s="52"/>
      <c r="N3" s="52"/>
      <c r="O3" s="52"/>
    </row>
    <row r="4" ht="16.5" customHeight="1" spans="1:16">
      <c r="A4" s="90" t="str">
        <f>公用信息!E6</f>
        <v>被评估单位：杭州建德杭氧气体有限公司</v>
      </c>
      <c r="B4" s="52"/>
      <c r="C4" s="52"/>
      <c r="D4" s="52"/>
      <c r="E4" s="52"/>
      <c r="F4" s="52"/>
      <c r="G4" s="52"/>
      <c r="H4" s="52"/>
      <c r="I4" s="55" t="e">
        <f>#REF!</f>
        <v>#REF!</v>
      </c>
      <c r="J4" s="52"/>
      <c r="K4" s="52"/>
      <c r="L4" s="52"/>
      <c r="M4" s="52"/>
      <c r="N4" s="52"/>
      <c r="O4" s="52"/>
    </row>
    <row r="5" s="47" customFormat="1" ht="16.5" customHeight="1" spans="1:16">
      <c r="A5" s="56" t="s">
        <v>175</v>
      </c>
      <c r="B5" s="56" t="s">
        <v>411</v>
      </c>
      <c r="C5" s="56" t="s">
        <v>316</v>
      </c>
      <c r="D5" s="56" t="s">
        <v>412</v>
      </c>
      <c r="E5" s="56" t="s">
        <v>111</v>
      </c>
      <c r="F5" s="56" t="s">
        <v>112</v>
      </c>
      <c r="G5" s="56" t="s">
        <v>113</v>
      </c>
      <c r="H5" s="56" t="s">
        <v>114</v>
      </c>
      <c r="I5" s="56" t="s">
        <v>247</v>
      </c>
      <c r="J5" s="58"/>
      <c r="K5" s="58"/>
      <c r="L5" s="58"/>
      <c r="M5" s="58"/>
      <c r="N5" s="58"/>
      <c r="O5" s="58"/>
      <c r="P5" s="59"/>
    </row>
    <row r="6" ht="16.5" customHeight="1" spans="1:16">
      <c r="A6" s="56"/>
      <c r="B6" s="60"/>
      <c r="C6" s="56"/>
      <c r="D6" s="56"/>
      <c r="E6" s="62"/>
      <c r="F6" s="62"/>
      <c r="G6" s="62">
        <f>F6-E6</f>
        <v>0</v>
      </c>
      <c r="H6" s="62" t="str">
        <f>IF(E6=0,"",G6/E6*100)</f>
        <v/>
      </c>
      <c r="I6" s="63"/>
      <c r="J6" s="64"/>
      <c r="K6" s="64"/>
      <c r="L6" s="64"/>
      <c r="M6" s="64"/>
      <c r="N6" s="64"/>
      <c r="O6" s="64"/>
      <c r="P6" s="65"/>
    </row>
    <row r="7" ht="16.5" customHeight="1" spans="1:16">
      <c r="A7" s="63"/>
      <c r="B7" s="60"/>
      <c r="C7" s="61"/>
      <c r="D7" s="61"/>
      <c r="E7" s="62"/>
      <c r="F7" s="62"/>
      <c r="G7" s="62">
        <f t="shared" ref="G7:G28" si="0">F7-E7</f>
        <v>0</v>
      </c>
      <c r="H7" s="62" t="str">
        <f t="shared" ref="H7:H28" si="1">IF(E7=0,"",G7/E7*100)</f>
        <v/>
      </c>
      <c r="I7" s="63"/>
      <c r="J7" s="64"/>
      <c r="K7" s="64"/>
      <c r="L7" s="64"/>
      <c r="M7" s="64"/>
      <c r="N7" s="64"/>
      <c r="O7" s="64"/>
      <c r="P7" s="65"/>
    </row>
    <row r="8" ht="16.5" customHeight="1" spans="1:16">
      <c r="A8" s="63"/>
      <c r="B8" s="60"/>
      <c r="C8" s="61"/>
      <c r="D8" s="61"/>
      <c r="E8" s="62"/>
      <c r="F8" s="62"/>
      <c r="G8" s="62">
        <f t="shared" si="0"/>
        <v>0</v>
      </c>
      <c r="H8" s="62" t="str">
        <f t="shared" si="1"/>
        <v/>
      </c>
      <c r="I8" s="63"/>
      <c r="J8" s="64"/>
      <c r="K8" s="64"/>
      <c r="L8" s="64"/>
      <c r="M8" s="64"/>
      <c r="N8" s="64"/>
      <c r="O8" s="64"/>
      <c r="P8" s="65"/>
    </row>
    <row r="9" ht="16.5" customHeight="1" spans="1:16">
      <c r="A9" s="63"/>
      <c r="B9" s="60"/>
      <c r="C9" s="61"/>
      <c r="D9" s="61"/>
      <c r="E9" s="62"/>
      <c r="F9" s="62"/>
      <c r="G9" s="62">
        <f t="shared" si="0"/>
        <v>0</v>
      </c>
      <c r="H9" s="62" t="str">
        <f t="shared" si="1"/>
        <v/>
      </c>
      <c r="I9" s="63"/>
      <c r="J9" s="64"/>
      <c r="K9" s="64"/>
      <c r="L9" s="64"/>
      <c r="M9" s="64"/>
      <c r="N9" s="64"/>
      <c r="O9" s="64"/>
      <c r="P9" s="65"/>
    </row>
    <row r="10" ht="16.5" customHeight="1" spans="1:16">
      <c r="A10" s="63"/>
      <c r="B10" s="60"/>
      <c r="C10" s="61"/>
      <c r="D10" s="61"/>
      <c r="E10" s="62"/>
      <c r="F10" s="62"/>
      <c r="G10" s="62">
        <f t="shared" si="0"/>
        <v>0</v>
      </c>
      <c r="H10" s="62" t="str">
        <f t="shared" si="1"/>
        <v/>
      </c>
      <c r="I10" s="63"/>
      <c r="J10" s="64"/>
      <c r="K10" s="64"/>
      <c r="L10" s="64"/>
      <c r="M10" s="64"/>
      <c r="N10" s="64"/>
      <c r="O10" s="64"/>
      <c r="P10" s="65"/>
    </row>
    <row r="11" ht="16.5" customHeight="1" spans="1:16">
      <c r="A11" s="63"/>
      <c r="B11" s="60"/>
      <c r="C11" s="61"/>
      <c r="D11" s="61"/>
      <c r="E11" s="62"/>
      <c r="F11" s="62"/>
      <c r="G11" s="62">
        <f t="shared" si="0"/>
        <v>0</v>
      </c>
      <c r="H11" s="62" t="str">
        <f t="shared" si="1"/>
        <v/>
      </c>
      <c r="I11" s="63"/>
      <c r="J11" s="64"/>
      <c r="K11" s="64"/>
      <c r="L11" s="64"/>
      <c r="M11" s="64"/>
      <c r="N11" s="64"/>
      <c r="O11" s="64"/>
      <c r="P11" s="65"/>
    </row>
    <row r="12" ht="16.5" customHeight="1" spans="1:16">
      <c r="A12" s="63"/>
      <c r="B12" s="60"/>
      <c r="C12" s="61"/>
      <c r="D12" s="61"/>
      <c r="E12" s="62"/>
      <c r="F12" s="62"/>
      <c r="G12" s="62">
        <f t="shared" si="0"/>
        <v>0</v>
      </c>
      <c r="H12" s="62" t="str">
        <f t="shared" si="1"/>
        <v/>
      </c>
      <c r="I12" s="63"/>
      <c r="J12" s="64"/>
      <c r="K12" s="64"/>
      <c r="L12" s="64"/>
      <c r="M12" s="64"/>
      <c r="N12" s="64"/>
      <c r="O12" s="64"/>
      <c r="P12" s="65"/>
    </row>
    <row r="13" ht="16.5" customHeight="1" spans="1:16">
      <c r="A13" s="63"/>
      <c r="B13" s="60"/>
      <c r="C13" s="61"/>
      <c r="D13" s="61"/>
      <c r="E13" s="62"/>
      <c r="F13" s="62"/>
      <c r="G13" s="62">
        <f t="shared" si="0"/>
        <v>0</v>
      </c>
      <c r="H13" s="62" t="str">
        <f t="shared" si="1"/>
        <v/>
      </c>
      <c r="I13" s="63"/>
      <c r="J13" s="64"/>
      <c r="K13" s="64"/>
      <c r="L13" s="64"/>
      <c r="M13" s="64"/>
      <c r="N13" s="64"/>
      <c r="O13" s="64"/>
      <c r="P13" s="65"/>
    </row>
    <row r="14" ht="16.5" customHeight="1" spans="1:16">
      <c r="A14" s="63"/>
      <c r="B14" s="60"/>
      <c r="C14" s="61"/>
      <c r="D14" s="61"/>
      <c r="E14" s="62"/>
      <c r="F14" s="62"/>
      <c r="G14" s="62">
        <f t="shared" si="0"/>
        <v>0</v>
      </c>
      <c r="H14" s="62" t="str">
        <f t="shared" si="1"/>
        <v/>
      </c>
      <c r="I14" s="63"/>
      <c r="J14" s="64"/>
      <c r="K14" s="64"/>
      <c r="L14" s="64"/>
      <c r="M14" s="64"/>
      <c r="N14" s="64"/>
      <c r="O14" s="64"/>
      <c r="P14" s="65"/>
    </row>
    <row r="15" ht="16.5" customHeight="1" spans="1:16">
      <c r="A15" s="63"/>
      <c r="B15" s="60"/>
      <c r="C15" s="61"/>
      <c r="D15" s="61"/>
      <c r="E15" s="62"/>
      <c r="F15" s="62"/>
      <c r="G15" s="62">
        <f t="shared" si="0"/>
        <v>0</v>
      </c>
      <c r="H15" s="62" t="str">
        <f t="shared" si="1"/>
        <v/>
      </c>
      <c r="I15" s="63"/>
      <c r="J15" s="64"/>
      <c r="K15" s="64"/>
      <c r="L15" s="64"/>
      <c r="M15" s="64"/>
      <c r="N15" s="64"/>
      <c r="O15" s="64"/>
      <c r="P15" s="65"/>
    </row>
    <row r="16" ht="16.5" customHeight="1" spans="1:16">
      <c r="A16" s="63"/>
      <c r="B16" s="60"/>
      <c r="C16" s="61"/>
      <c r="D16" s="61"/>
      <c r="E16" s="62"/>
      <c r="F16" s="62"/>
      <c r="G16" s="62">
        <f t="shared" si="0"/>
        <v>0</v>
      </c>
      <c r="H16" s="62" t="str">
        <f t="shared" si="1"/>
        <v/>
      </c>
      <c r="I16" s="63"/>
      <c r="J16" s="64"/>
      <c r="K16" s="64"/>
      <c r="L16" s="64"/>
      <c r="M16" s="64"/>
      <c r="N16" s="64"/>
      <c r="O16" s="64"/>
      <c r="P16" s="65"/>
    </row>
    <row r="17" ht="16.5" customHeight="1" spans="1:16">
      <c r="A17" s="63"/>
      <c r="B17" s="60"/>
      <c r="C17" s="61"/>
      <c r="D17" s="61"/>
      <c r="E17" s="62"/>
      <c r="F17" s="62"/>
      <c r="G17" s="62">
        <f t="shared" si="0"/>
        <v>0</v>
      </c>
      <c r="H17" s="62" t="str">
        <f t="shared" si="1"/>
        <v/>
      </c>
      <c r="I17" s="63"/>
      <c r="J17" s="64"/>
      <c r="K17" s="64"/>
      <c r="L17" s="64"/>
      <c r="M17" s="64"/>
      <c r="N17" s="64"/>
      <c r="O17" s="64"/>
      <c r="P17" s="65"/>
    </row>
    <row r="18" ht="16.5" customHeight="1" spans="1:16">
      <c r="A18" s="63"/>
      <c r="B18" s="60"/>
      <c r="C18" s="61"/>
      <c r="D18" s="61"/>
      <c r="E18" s="62"/>
      <c r="F18" s="62"/>
      <c r="G18" s="62">
        <f t="shared" si="0"/>
        <v>0</v>
      </c>
      <c r="H18" s="62" t="str">
        <f t="shared" si="1"/>
        <v/>
      </c>
      <c r="I18" s="63"/>
      <c r="J18" s="64"/>
      <c r="K18" s="64"/>
      <c r="L18" s="64"/>
      <c r="M18" s="64"/>
      <c r="N18" s="64"/>
      <c r="O18" s="64"/>
      <c r="P18" s="65"/>
    </row>
    <row r="19" ht="16.5" customHeight="1" spans="1:16">
      <c r="A19" s="63"/>
      <c r="B19" s="60"/>
      <c r="C19" s="61"/>
      <c r="D19" s="61"/>
      <c r="E19" s="62"/>
      <c r="F19" s="62"/>
      <c r="G19" s="62">
        <f t="shared" si="0"/>
        <v>0</v>
      </c>
      <c r="H19" s="62" t="str">
        <f t="shared" si="1"/>
        <v/>
      </c>
      <c r="I19" s="63"/>
      <c r="J19" s="64"/>
      <c r="K19" s="64"/>
      <c r="L19" s="64"/>
      <c r="M19" s="64"/>
      <c r="N19" s="64"/>
      <c r="O19" s="64"/>
      <c r="P19" s="65"/>
    </row>
    <row r="20" ht="16.5" customHeight="1" spans="1:16">
      <c r="A20" s="63"/>
      <c r="B20" s="60"/>
      <c r="C20" s="61"/>
      <c r="D20" s="61"/>
      <c r="E20" s="62"/>
      <c r="F20" s="62"/>
      <c r="G20" s="62">
        <f t="shared" si="0"/>
        <v>0</v>
      </c>
      <c r="H20" s="62" t="str">
        <f t="shared" si="1"/>
        <v/>
      </c>
      <c r="I20" s="63"/>
      <c r="J20" s="64"/>
      <c r="K20" s="64"/>
      <c r="L20" s="64"/>
      <c r="M20" s="64"/>
      <c r="N20" s="64"/>
      <c r="O20" s="64"/>
      <c r="P20" s="65"/>
    </row>
    <row r="21" ht="16.5" customHeight="1" spans="1:16">
      <c r="A21" s="63"/>
      <c r="B21" s="60"/>
      <c r="C21" s="61"/>
      <c r="D21" s="61"/>
      <c r="E21" s="62"/>
      <c r="F21" s="62"/>
      <c r="G21" s="62">
        <f t="shared" si="0"/>
        <v>0</v>
      </c>
      <c r="H21" s="62" t="str">
        <f t="shared" si="1"/>
        <v/>
      </c>
      <c r="I21" s="63"/>
      <c r="J21" s="64"/>
      <c r="K21" s="64"/>
      <c r="L21" s="64"/>
      <c r="M21" s="64"/>
      <c r="N21" s="64"/>
      <c r="O21" s="64"/>
      <c r="P21" s="65"/>
    </row>
    <row r="22" ht="16.5" customHeight="1" spans="1:16">
      <c r="A22" s="63"/>
      <c r="B22" s="60"/>
      <c r="C22" s="61"/>
      <c r="D22" s="61"/>
      <c r="E22" s="62"/>
      <c r="F22" s="62"/>
      <c r="G22" s="62">
        <f t="shared" si="0"/>
        <v>0</v>
      </c>
      <c r="H22" s="62" t="str">
        <f t="shared" si="1"/>
        <v/>
      </c>
      <c r="I22" s="63"/>
      <c r="J22" s="64"/>
      <c r="K22" s="64"/>
      <c r="L22" s="64"/>
      <c r="M22" s="64"/>
      <c r="N22" s="64"/>
      <c r="O22" s="64"/>
      <c r="P22" s="65"/>
    </row>
    <row r="23" ht="16.5" customHeight="1" spans="1:16">
      <c r="A23" s="63"/>
      <c r="B23" s="60"/>
      <c r="C23" s="61"/>
      <c r="D23" s="61"/>
      <c r="E23" s="62"/>
      <c r="F23" s="62"/>
      <c r="G23" s="62">
        <f t="shared" si="0"/>
        <v>0</v>
      </c>
      <c r="H23" s="62" t="str">
        <f t="shared" si="1"/>
        <v/>
      </c>
      <c r="I23" s="63"/>
      <c r="J23" s="64"/>
      <c r="K23" s="64"/>
      <c r="L23" s="64"/>
      <c r="M23" s="64"/>
      <c r="N23" s="64"/>
      <c r="O23" s="64"/>
      <c r="P23" s="65"/>
    </row>
    <row r="24" ht="16.5" customHeight="1" spans="1:16">
      <c r="A24" s="63"/>
      <c r="B24" s="60"/>
      <c r="C24" s="61"/>
      <c r="D24" s="61"/>
      <c r="E24" s="62"/>
      <c r="F24" s="62"/>
      <c r="G24" s="62">
        <f t="shared" si="0"/>
        <v>0</v>
      </c>
      <c r="H24" s="62" t="str">
        <f t="shared" si="1"/>
        <v/>
      </c>
      <c r="I24" s="63"/>
      <c r="J24" s="64"/>
      <c r="K24" s="64"/>
      <c r="L24" s="64"/>
      <c r="M24" s="64"/>
      <c r="N24" s="64"/>
      <c r="O24" s="64"/>
      <c r="P24" s="65"/>
    </row>
    <row r="25" ht="16.5" customHeight="1" spans="1:16">
      <c r="A25" s="63"/>
      <c r="B25" s="60"/>
      <c r="C25" s="61"/>
      <c r="D25" s="61"/>
      <c r="E25" s="62"/>
      <c r="F25" s="62"/>
      <c r="G25" s="62">
        <f t="shared" si="0"/>
        <v>0</v>
      </c>
      <c r="H25" s="62" t="str">
        <f t="shared" si="1"/>
        <v/>
      </c>
      <c r="I25" s="63"/>
      <c r="J25" s="64"/>
      <c r="K25" s="64"/>
      <c r="L25" s="64"/>
      <c r="M25" s="64"/>
      <c r="N25" s="64"/>
      <c r="O25" s="64"/>
      <c r="P25" s="65"/>
    </row>
    <row r="26" ht="16.5" customHeight="1" spans="1:16">
      <c r="A26" s="63"/>
      <c r="B26" s="60"/>
      <c r="C26" s="61"/>
      <c r="D26" s="61"/>
      <c r="E26" s="62"/>
      <c r="F26" s="62"/>
      <c r="G26" s="62">
        <f t="shared" si="0"/>
        <v>0</v>
      </c>
      <c r="H26" s="62" t="str">
        <f t="shared" si="1"/>
        <v/>
      </c>
      <c r="I26" s="63"/>
      <c r="J26" s="64"/>
      <c r="K26" s="64"/>
      <c r="L26" s="64"/>
      <c r="M26" s="64"/>
      <c r="N26" s="64"/>
      <c r="O26" s="64"/>
      <c r="P26" s="65"/>
    </row>
    <row r="27" ht="16.5" customHeight="1" spans="1:16">
      <c r="A27" s="63"/>
      <c r="B27" s="60"/>
      <c r="C27" s="61"/>
      <c r="D27" s="61"/>
      <c r="E27" s="62"/>
      <c r="F27" s="62"/>
      <c r="G27" s="62">
        <f t="shared" si="0"/>
        <v>0</v>
      </c>
      <c r="H27" s="62" t="str">
        <f t="shared" si="1"/>
        <v/>
      </c>
      <c r="I27" s="63"/>
      <c r="J27" s="64"/>
      <c r="K27" s="64"/>
      <c r="L27" s="64"/>
      <c r="M27" s="64"/>
      <c r="N27" s="64"/>
      <c r="O27" s="64"/>
      <c r="P27" s="65"/>
    </row>
    <row r="28" ht="16.5" customHeight="1" spans="1:16">
      <c r="A28" s="67" t="s">
        <v>309</v>
      </c>
      <c r="B28" s="57"/>
      <c r="C28" s="61"/>
      <c r="D28" s="61"/>
      <c r="E28" s="62">
        <f>SUM(E6:E27)</f>
        <v>0</v>
      </c>
      <c r="F28" s="62">
        <f>SUM(F6:F27)</f>
        <v>0</v>
      </c>
      <c r="G28" s="62">
        <f t="shared" si="0"/>
        <v>0</v>
      </c>
      <c r="H28" s="62" t="str">
        <f t="shared" si="1"/>
        <v/>
      </c>
      <c r="I28" s="63"/>
      <c r="J28" s="64"/>
      <c r="K28" s="64"/>
      <c r="L28" s="64"/>
      <c r="M28" s="64"/>
      <c r="N28" s="64"/>
      <c r="O28" s="64"/>
      <c r="P28" s="65"/>
    </row>
    <row r="29" customHeight="1" spans="1:16">
      <c r="A29" s="68"/>
      <c r="B29" s="68"/>
      <c r="C29" s="68"/>
      <c r="D29" s="68"/>
      <c r="E29" s="123"/>
      <c r="F29" s="84"/>
      <c r="G29" s="84"/>
      <c r="H29" s="84"/>
      <c r="I29" s="84"/>
      <c r="J29" s="64"/>
      <c r="K29" s="64"/>
      <c r="L29" s="64"/>
      <c r="M29" s="64"/>
      <c r="N29" s="64"/>
      <c r="O29" s="64"/>
      <c r="P29" s="65"/>
    </row>
    <row r="30" customHeight="1" spans="1:16">
      <c r="A30" s="71"/>
      <c r="B30" s="64"/>
      <c r="C30" s="64"/>
      <c r="D30" s="64"/>
      <c r="E30" s="64"/>
      <c r="F30" s="64"/>
      <c r="G30" s="64"/>
      <c r="H30" s="64"/>
      <c r="I30" s="64"/>
      <c r="J30" s="64"/>
      <c r="K30" s="64"/>
      <c r="L30" s="64"/>
      <c r="M30" s="64"/>
      <c r="N30" s="64"/>
      <c r="O30" s="64"/>
      <c r="P30" s="65"/>
    </row>
    <row r="31" customHeight="1" spans="1:16">
      <c r="A31" s="64"/>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sheetData>
  <mergeCells count="3">
    <mergeCell ref="A1:I1"/>
    <mergeCell ref="A2:I2"/>
    <mergeCell ref="A28:B28"/>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pageSetUpPr fitToPage="1"/>
  </sheetPr>
  <dimension ref="A1:P86"/>
  <sheetViews>
    <sheetView view="pageBreakPreview" zoomScaleNormal="100" workbookViewId="0">
      <selection activeCell="S26" sqref="S26"/>
    </sheetView>
  </sheetViews>
  <sheetFormatPr defaultColWidth="9" defaultRowHeight="15.75" customHeight="1"/>
  <cols>
    <col min="1" max="1" width="5.5" style="48" customWidth="1"/>
    <col min="2" max="2" width="18.1666666666667" style="48" customWidth="1"/>
    <col min="3" max="3" width="12" style="48" customWidth="1"/>
    <col min="4" max="4" width="12.5" style="48" customWidth="1"/>
    <col min="5" max="5" width="14" style="48" customWidth="1"/>
    <col min="6" max="6" width="14.6666666666667" style="48" customWidth="1"/>
    <col min="7" max="7" width="14.3333333333333" style="48" customWidth="1"/>
    <col min="8" max="8" width="8.83333333333333" style="48" customWidth="1"/>
    <col min="9" max="9" width="9.66666666666667" style="48" customWidth="1"/>
    <col min="10" max="10" width="13.1666666666667" style="48" customWidth="1"/>
    <col min="11" max="16384" width="9" style="48"/>
  </cols>
  <sheetData>
    <row r="1" s="46" customFormat="1" ht="30" customHeight="1" spans="1:16">
      <c r="A1" s="49" t="s">
        <v>424</v>
      </c>
      <c r="B1" s="49"/>
      <c r="C1" s="49"/>
      <c r="D1" s="49"/>
      <c r="E1" s="49"/>
      <c r="F1" s="49"/>
      <c r="G1" s="49"/>
      <c r="H1" s="49"/>
      <c r="I1" s="49"/>
      <c r="J1" s="49"/>
    </row>
    <row r="2" ht="16.5" customHeight="1" spans="1:16">
      <c r="A2" s="50" t="str">
        <f>公用信息!E7</f>
        <v>评估基准日：2025年10月31日</v>
      </c>
      <c r="B2" s="50"/>
      <c r="C2" s="50"/>
      <c r="D2" s="50"/>
      <c r="E2" s="50"/>
      <c r="F2" s="50"/>
      <c r="G2" s="50"/>
      <c r="H2" s="50"/>
      <c r="I2" s="50"/>
      <c r="J2" s="50"/>
      <c r="K2" s="52"/>
      <c r="L2" s="52"/>
      <c r="M2" s="52"/>
      <c r="N2" s="52"/>
      <c r="O2" s="52"/>
    </row>
    <row r="3" ht="16.5" customHeight="1" spans="1:16">
      <c r="A3" s="50"/>
      <c r="B3" s="50"/>
      <c r="C3" s="50"/>
      <c r="D3" s="50"/>
      <c r="E3" s="50"/>
      <c r="F3" s="50"/>
      <c r="G3" s="50"/>
      <c r="H3" s="50"/>
      <c r="I3" s="50"/>
      <c r="J3" s="113" t="s">
        <v>425</v>
      </c>
      <c r="K3" s="52"/>
      <c r="L3" s="52"/>
      <c r="M3" s="52"/>
      <c r="N3" s="52"/>
      <c r="O3" s="52"/>
    </row>
    <row r="4" ht="16.5" customHeight="1" spans="1:16">
      <c r="A4" s="90" t="str">
        <f>公用信息!E6</f>
        <v>被评估单位：杭州建德杭氧气体有限公司</v>
      </c>
      <c r="B4" s="52"/>
      <c r="C4" s="52"/>
      <c r="D4" s="52"/>
      <c r="E4" s="52"/>
      <c r="F4" s="52"/>
      <c r="G4" s="52"/>
      <c r="H4" s="52"/>
      <c r="I4" s="52"/>
      <c r="J4" s="55" t="e">
        <f>#REF!</f>
        <v>#REF!</v>
      </c>
      <c r="K4" s="52"/>
      <c r="L4" s="52"/>
      <c r="M4" s="52"/>
      <c r="N4" s="52"/>
      <c r="O4" s="52"/>
    </row>
    <row r="5" s="47" customFormat="1" ht="16.5" customHeight="1" spans="1:16">
      <c r="A5" s="56" t="s">
        <v>175</v>
      </c>
      <c r="B5" s="56" t="s">
        <v>411</v>
      </c>
      <c r="C5" s="56" t="s">
        <v>316</v>
      </c>
      <c r="D5" s="56" t="s">
        <v>412</v>
      </c>
      <c r="E5" s="56" t="s">
        <v>293</v>
      </c>
      <c r="F5" s="56" t="s">
        <v>111</v>
      </c>
      <c r="G5" s="56" t="s">
        <v>112</v>
      </c>
      <c r="H5" s="56" t="s">
        <v>113</v>
      </c>
      <c r="I5" s="56" t="s">
        <v>114</v>
      </c>
      <c r="J5" s="56" t="s">
        <v>247</v>
      </c>
      <c r="K5" s="58"/>
      <c r="L5" s="58"/>
      <c r="M5" s="58"/>
      <c r="N5" s="58"/>
      <c r="O5" s="58"/>
      <c r="P5" s="59"/>
    </row>
    <row r="6" ht="16.5" customHeight="1" spans="1:16">
      <c r="A6" s="56"/>
      <c r="B6" s="60"/>
      <c r="C6" s="60"/>
      <c r="D6" s="60"/>
      <c r="E6" s="62"/>
      <c r="F6" s="62"/>
      <c r="G6" s="62"/>
      <c r="H6" s="62">
        <f>G6-F6</f>
        <v>0</v>
      </c>
      <c r="I6" s="62" t="str">
        <f>IF(F6=0,"",H6/F6*100)</f>
        <v/>
      </c>
      <c r="J6" s="63"/>
      <c r="K6" s="64"/>
      <c r="L6" s="64"/>
      <c r="M6" s="64"/>
      <c r="N6" s="64"/>
      <c r="O6" s="64"/>
      <c r="P6" s="65"/>
    </row>
    <row r="7" ht="16.5" customHeight="1" spans="1:16">
      <c r="A7" s="56"/>
      <c r="B7" s="60"/>
      <c r="C7" s="56"/>
      <c r="D7" s="56"/>
      <c r="E7" s="62"/>
      <c r="F7" s="62"/>
      <c r="G7" s="62"/>
      <c r="H7" s="62">
        <f t="shared" ref="H7:H28" si="0">G7-F7</f>
        <v>0</v>
      </c>
      <c r="I7" s="62" t="str">
        <f t="shared" ref="I7:I28" si="1">IF(F7=0,"",H7/F7*100)</f>
        <v/>
      </c>
      <c r="J7" s="63"/>
      <c r="K7" s="64"/>
      <c r="L7" s="64"/>
      <c r="M7" s="64"/>
      <c r="N7" s="64"/>
      <c r="O7" s="64"/>
      <c r="P7" s="65"/>
    </row>
    <row r="8" ht="16.5" customHeight="1" spans="1:16">
      <c r="A8" s="56"/>
      <c r="B8" s="60"/>
      <c r="C8" s="60"/>
      <c r="D8" s="60"/>
      <c r="E8" s="62"/>
      <c r="F8" s="62"/>
      <c r="G8" s="62"/>
      <c r="H8" s="62">
        <f t="shared" si="0"/>
        <v>0</v>
      </c>
      <c r="I8" s="62" t="str">
        <f t="shared" si="1"/>
        <v/>
      </c>
      <c r="J8" s="63"/>
      <c r="K8" s="64"/>
      <c r="L8" s="64"/>
      <c r="M8" s="64"/>
      <c r="N8" s="64"/>
      <c r="O8" s="64"/>
      <c r="P8" s="65"/>
    </row>
    <row r="9" ht="16.5" customHeight="1" spans="1:16">
      <c r="A9" s="56"/>
      <c r="B9" s="60"/>
      <c r="C9" s="60"/>
      <c r="D9" s="60"/>
      <c r="E9" s="62"/>
      <c r="F9" s="62"/>
      <c r="G9" s="62"/>
      <c r="H9" s="62">
        <f t="shared" si="0"/>
        <v>0</v>
      </c>
      <c r="I9" s="62" t="str">
        <f t="shared" si="1"/>
        <v/>
      </c>
      <c r="J9" s="63"/>
      <c r="K9" s="64"/>
      <c r="L9" s="64"/>
      <c r="M9" s="64"/>
      <c r="N9" s="64"/>
      <c r="O9" s="64"/>
      <c r="P9" s="65"/>
    </row>
    <row r="10" ht="16.5" customHeight="1" spans="1:16">
      <c r="A10" s="56"/>
      <c r="B10" s="60"/>
      <c r="C10" s="60"/>
      <c r="D10" s="60"/>
      <c r="E10" s="62"/>
      <c r="F10" s="62"/>
      <c r="G10" s="62"/>
      <c r="H10" s="62">
        <f t="shared" si="0"/>
        <v>0</v>
      </c>
      <c r="I10" s="62" t="str">
        <f t="shared" si="1"/>
        <v/>
      </c>
      <c r="J10" s="63"/>
      <c r="K10" s="64"/>
      <c r="L10" s="64"/>
      <c r="M10" s="64"/>
      <c r="N10" s="64"/>
      <c r="O10" s="64"/>
      <c r="P10" s="65"/>
    </row>
    <row r="11" ht="16.5" customHeight="1" spans="1:16">
      <c r="A11" s="56"/>
      <c r="B11" s="60"/>
      <c r="C11" s="60"/>
      <c r="D11" s="60"/>
      <c r="E11" s="62"/>
      <c r="F11" s="62"/>
      <c r="G11" s="62"/>
      <c r="H11" s="62">
        <f t="shared" si="0"/>
        <v>0</v>
      </c>
      <c r="I11" s="62" t="str">
        <f t="shared" si="1"/>
        <v/>
      </c>
      <c r="J11" s="63"/>
      <c r="K11" s="64"/>
      <c r="L11" s="64"/>
      <c r="M11" s="64"/>
      <c r="N11" s="64"/>
      <c r="O11" s="64"/>
      <c r="P11" s="65"/>
    </row>
    <row r="12" ht="16.5" customHeight="1" spans="1:16">
      <c r="A12" s="56"/>
      <c r="B12" s="60"/>
      <c r="C12" s="60"/>
      <c r="D12" s="60"/>
      <c r="E12" s="62"/>
      <c r="F12" s="62"/>
      <c r="G12" s="62"/>
      <c r="H12" s="62">
        <f t="shared" si="0"/>
        <v>0</v>
      </c>
      <c r="I12" s="62" t="str">
        <f t="shared" si="1"/>
        <v/>
      </c>
      <c r="J12" s="63"/>
      <c r="K12" s="64"/>
      <c r="L12" s="64"/>
      <c r="M12" s="64"/>
      <c r="N12" s="64"/>
      <c r="O12" s="64"/>
      <c r="P12" s="65"/>
    </row>
    <row r="13" ht="16.5" customHeight="1" spans="1:16">
      <c r="A13" s="56"/>
      <c r="B13" s="60"/>
      <c r="C13" s="60"/>
      <c r="D13" s="60"/>
      <c r="E13" s="62"/>
      <c r="F13" s="62"/>
      <c r="G13" s="62"/>
      <c r="H13" s="62">
        <f t="shared" si="0"/>
        <v>0</v>
      </c>
      <c r="I13" s="62" t="str">
        <f t="shared" si="1"/>
        <v/>
      </c>
      <c r="J13" s="63"/>
      <c r="K13" s="64"/>
      <c r="L13" s="64"/>
      <c r="M13" s="64"/>
      <c r="N13" s="64"/>
      <c r="O13" s="64"/>
      <c r="P13" s="65"/>
    </row>
    <row r="14" ht="16.5" customHeight="1" spans="1:16">
      <c r="A14" s="56"/>
      <c r="B14" s="60"/>
      <c r="C14" s="60"/>
      <c r="D14" s="60"/>
      <c r="E14" s="62"/>
      <c r="F14" s="62"/>
      <c r="G14" s="62"/>
      <c r="H14" s="62">
        <f t="shared" si="0"/>
        <v>0</v>
      </c>
      <c r="I14" s="62" t="str">
        <f t="shared" si="1"/>
        <v/>
      </c>
      <c r="J14" s="63"/>
      <c r="K14" s="64"/>
      <c r="L14" s="64"/>
      <c r="M14" s="64"/>
      <c r="N14" s="64"/>
      <c r="O14" s="64"/>
      <c r="P14" s="65"/>
    </row>
    <row r="15" ht="16.5" customHeight="1" spans="1:16">
      <c r="A15" s="56"/>
      <c r="B15" s="60"/>
      <c r="C15" s="60"/>
      <c r="D15" s="60"/>
      <c r="E15" s="62"/>
      <c r="F15" s="62"/>
      <c r="G15" s="62"/>
      <c r="H15" s="62">
        <f t="shared" si="0"/>
        <v>0</v>
      </c>
      <c r="I15" s="62" t="str">
        <f t="shared" si="1"/>
        <v/>
      </c>
      <c r="J15" s="63"/>
      <c r="K15" s="64"/>
      <c r="L15" s="64"/>
      <c r="M15" s="64"/>
      <c r="N15" s="64"/>
      <c r="O15" s="64"/>
      <c r="P15" s="65"/>
    </row>
    <row r="16" ht="16.5" customHeight="1" spans="1:16">
      <c r="A16" s="56"/>
      <c r="B16" s="60"/>
      <c r="C16" s="60"/>
      <c r="D16" s="60"/>
      <c r="E16" s="62"/>
      <c r="F16" s="62"/>
      <c r="G16" s="62"/>
      <c r="H16" s="62">
        <f t="shared" si="0"/>
        <v>0</v>
      </c>
      <c r="I16" s="62" t="str">
        <f t="shared" si="1"/>
        <v/>
      </c>
      <c r="J16" s="63"/>
      <c r="K16" s="64"/>
      <c r="L16" s="64"/>
      <c r="M16" s="64"/>
      <c r="N16" s="64"/>
      <c r="O16" s="64"/>
      <c r="P16" s="65"/>
    </row>
    <row r="17" ht="16.5" customHeight="1" spans="1:16">
      <c r="A17" s="56"/>
      <c r="B17" s="60"/>
      <c r="C17" s="60"/>
      <c r="D17" s="60"/>
      <c r="E17" s="62"/>
      <c r="F17" s="62"/>
      <c r="G17" s="62"/>
      <c r="H17" s="62">
        <f t="shared" si="0"/>
        <v>0</v>
      </c>
      <c r="I17" s="62" t="str">
        <f t="shared" si="1"/>
        <v/>
      </c>
      <c r="J17" s="63"/>
      <c r="K17" s="64"/>
      <c r="L17" s="64"/>
      <c r="M17" s="64"/>
      <c r="N17" s="64"/>
      <c r="O17" s="64"/>
      <c r="P17" s="65"/>
    </row>
    <row r="18" ht="16.5" customHeight="1" spans="1:16">
      <c r="A18" s="56"/>
      <c r="B18" s="60"/>
      <c r="C18" s="60"/>
      <c r="D18" s="60"/>
      <c r="E18" s="62"/>
      <c r="F18" s="62"/>
      <c r="G18" s="62"/>
      <c r="H18" s="62">
        <f t="shared" si="0"/>
        <v>0</v>
      </c>
      <c r="I18" s="62" t="str">
        <f t="shared" si="1"/>
        <v/>
      </c>
      <c r="J18" s="63"/>
      <c r="K18" s="64"/>
      <c r="L18" s="64"/>
      <c r="M18" s="64"/>
      <c r="N18" s="64"/>
      <c r="O18" s="64"/>
      <c r="P18" s="65"/>
    </row>
    <row r="19" ht="16.5" customHeight="1" spans="1:16">
      <c r="A19" s="56"/>
      <c r="B19" s="60"/>
      <c r="C19" s="60"/>
      <c r="D19" s="60"/>
      <c r="E19" s="62"/>
      <c r="F19" s="62"/>
      <c r="G19" s="62"/>
      <c r="H19" s="62">
        <f t="shared" si="0"/>
        <v>0</v>
      </c>
      <c r="I19" s="62" t="str">
        <f t="shared" si="1"/>
        <v/>
      </c>
      <c r="J19" s="63"/>
      <c r="K19" s="64"/>
      <c r="L19" s="64"/>
      <c r="M19" s="64"/>
      <c r="N19" s="64"/>
      <c r="O19" s="64"/>
      <c r="P19" s="65"/>
    </row>
    <row r="20" ht="16.5" customHeight="1" spans="1:16">
      <c r="A20" s="56"/>
      <c r="B20" s="60"/>
      <c r="C20" s="60"/>
      <c r="D20" s="60"/>
      <c r="E20" s="62"/>
      <c r="F20" s="62"/>
      <c r="G20" s="62"/>
      <c r="H20" s="62">
        <f t="shared" si="0"/>
        <v>0</v>
      </c>
      <c r="I20" s="62" t="str">
        <f t="shared" si="1"/>
        <v/>
      </c>
      <c r="J20" s="63"/>
      <c r="K20" s="64"/>
      <c r="L20" s="64"/>
      <c r="M20" s="64"/>
      <c r="N20" s="64"/>
      <c r="O20" s="64"/>
      <c r="P20" s="65"/>
    </row>
    <row r="21" ht="16.5" customHeight="1" spans="1:16">
      <c r="A21" s="56"/>
      <c r="B21" s="60"/>
      <c r="C21" s="60"/>
      <c r="D21" s="60"/>
      <c r="E21" s="62"/>
      <c r="F21" s="62"/>
      <c r="G21" s="62"/>
      <c r="H21" s="62">
        <f t="shared" si="0"/>
        <v>0</v>
      </c>
      <c r="I21" s="62" t="str">
        <f t="shared" si="1"/>
        <v/>
      </c>
      <c r="J21" s="63"/>
      <c r="K21" s="64"/>
      <c r="L21" s="64"/>
      <c r="M21" s="64"/>
      <c r="N21" s="64"/>
      <c r="O21" s="64"/>
      <c r="P21" s="65"/>
    </row>
    <row r="22" ht="16.5" customHeight="1" spans="1:16">
      <c r="A22" s="56"/>
      <c r="B22" s="60"/>
      <c r="C22" s="60"/>
      <c r="D22" s="60"/>
      <c r="E22" s="62"/>
      <c r="F22" s="62"/>
      <c r="G22" s="62"/>
      <c r="H22" s="62">
        <f t="shared" si="0"/>
        <v>0</v>
      </c>
      <c r="I22" s="62" t="str">
        <f t="shared" si="1"/>
        <v/>
      </c>
      <c r="J22" s="63"/>
      <c r="K22" s="64"/>
      <c r="L22" s="64"/>
      <c r="M22" s="64"/>
      <c r="N22" s="64"/>
      <c r="O22" s="64"/>
      <c r="P22" s="65"/>
    </row>
    <row r="23" ht="16.5" customHeight="1" spans="1:16">
      <c r="A23" s="56"/>
      <c r="B23" s="60"/>
      <c r="C23" s="60"/>
      <c r="D23" s="60"/>
      <c r="E23" s="62"/>
      <c r="F23" s="62"/>
      <c r="G23" s="62"/>
      <c r="H23" s="62">
        <f t="shared" si="0"/>
        <v>0</v>
      </c>
      <c r="I23" s="62" t="str">
        <f t="shared" si="1"/>
        <v/>
      </c>
      <c r="J23" s="63"/>
      <c r="K23" s="64"/>
      <c r="L23" s="64"/>
      <c r="M23" s="64"/>
      <c r="N23" s="64"/>
      <c r="O23" s="64"/>
      <c r="P23" s="65"/>
    </row>
    <row r="24" ht="16.5" customHeight="1" spans="1:16">
      <c r="A24" s="56"/>
      <c r="B24" s="60"/>
      <c r="C24" s="60"/>
      <c r="D24" s="60"/>
      <c r="E24" s="62"/>
      <c r="F24" s="62"/>
      <c r="G24" s="62"/>
      <c r="H24" s="62">
        <f t="shared" si="0"/>
        <v>0</v>
      </c>
      <c r="I24" s="62" t="str">
        <f t="shared" si="1"/>
        <v/>
      </c>
      <c r="J24" s="63"/>
      <c r="K24" s="64"/>
      <c r="L24" s="64"/>
      <c r="M24" s="64"/>
      <c r="N24" s="64"/>
      <c r="O24" s="64"/>
      <c r="P24" s="65"/>
    </row>
    <row r="25" ht="16.5" customHeight="1" spans="1:16">
      <c r="A25" s="56"/>
      <c r="B25" s="60"/>
      <c r="C25" s="60"/>
      <c r="D25" s="60"/>
      <c r="E25" s="62"/>
      <c r="F25" s="62"/>
      <c r="G25" s="62"/>
      <c r="H25" s="62">
        <f t="shared" si="0"/>
        <v>0</v>
      </c>
      <c r="I25" s="62" t="str">
        <f t="shared" si="1"/>
        <v/>
      </c>
      <c r="J25" s="63"/>
      <c r="K25" s="64"/>
      <c r="L25" s="64"/>
      <c r="M25" s="64"/>
      <c r="N25" s="64"/>
      <c r="O25" s="64"/>
      <c r="P25" s="65"/>
    </row>
    <row r="26" ht="16.5" customHeight="1" spans="1:16">
      <c r="A26" s="56"/>
      <c r="B26" s="60"/>
      <c r="C26" s="60"/>
      <c r="D26" s="60"/>
      <c r="E26" s="62"/>
      <c r="F26" s="62"/>
      <c r="G26" s="62"/>
      <c r="H26" s="62">
        <f t="shared" si="0"/>
        <v>0</v>
      </c>
      <c r="I26" s="62" t="str">
        <f t="shared" si="1"/>
        <v/>
      </c>
      <c r="J26" s="63"/>
      <c r="K26" s="64"/>
      <c r="L26" s="64"/>
      <c r="M26" s="64"/>
      <c r="N26" s="64"/>
      <c r="O26" s="64"/>
      <c r="P26" s="65"/>
    </row>
    <row r="27" ht="16.5" customHeight="1" spans="1:16">
      <c r="A27" s="56"/>
      <c r="B27" s="60"/>
      <c r="C27" s="60"/>
      <c r="D27" s="60"/>
      <c r="E27" s="62"/>
      <c r="F27" s="62"/>
      <c r="G27" s="62"/>
      <c r="H27" s="62">
        <f t="shared" si="0"/>
        <v>0</v>
      </c>
      <c r="I27" s="62" t="str">
        <f t="shared" si="1"/>
        <v/>
      </c>
      <c r="J27" s="63"/>
      <c r="K27" s="64"/>
      <c r="L27" s="64"/>
      <c r="M27" s="64"/>
      <c r="N27" s="64"/>
      <c r="O27" s="64"/>
      <c r="P27" s="65"/>
    </row>
    <row r="28" ht="16.5" customHeight="1" spans="1:16">
      <c r="A28" s="67" t="s">
        <v>309</v>
      </c>
      <c r="B28" s="57"/>
      <c r="C28" s="56"/>
      <c r="D28" s="56"/>
      <c r="E28" s="139"/>
      <c r="F28" s="62">
        <f>ROUND(SUM(F6:F27),2)</f>
        <v>0</v>
      </c>
      <c r="G28" s="62">
        <f>ROUND(SUM(G6:G27),2)</f>
        <v>0</v>
      </c>
      <c r="H28" s="62">
        <f t="shared" si="0"/>
        <v>0</v>
      </c>
      <c r="I28" s="62" t="str">
        <f t="shared" si="1"/>
        <v/>
      </c>
      <c r="J28" s="63"/>
      <c r="K28" s="64"/>
      <c r="L28" s="64"/>
      <c r="M28" s="64"/>
      <c r="N28" s="64"/>
      <c r="O28" s="64"/>
      <c r="P28" s="65"/>
    </row>
    <row r="29" customHeight="1" spans="1:16">
      <c r="A29" s="64"/>
      <c r="B29" s="64"/>
      <c r="C29" s="64"/>
      <c r="D29" s="64"/>
      <c r="E29" s="64"/>
      <c r="F29" s="64"/>
      <c r="G29" s="64"/>
      <c r="H29" s="64"/>
      <c r="I29" s="64"/>
      <c r="J29" s="64"/>
      <c r="K29" s="64"/>
      <c r="L29" s="64"/>
      <c r="M29" s="64"/>
      <c r="N29" s="64"/>
      <c r="O29" s="64"/>
      <c r="P29" s="65"/>
    </row>
    <row r="30" customHeight="1" spans="1:16">
      <c r="A30" s="71"/>
      <c r="B30" s="64"/>
      <c r="C30" s="64"/>
      <c r="D30" s="64"/>
      <c r="E30" s="64"/>
      <c r="F30" s="64"/>
      <c r="G30" s="64"/>
      <c r="H30" s="64"/>
      <c r="I30" s="64"/>
      <c r="J30" s="64"/>
      <c r="K30" s="64"/>
      <c r="L30" s="64"/>
      <c r="M30" s="64"/>
      <c r="N30" s="64"/>
      <c r="O30" s="64"/>
      <c r="P30" s="65"/>
    </row>
    <row r="31" customHeight="1" spans="1:16">
      <c r="A31" s="64"/>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sheetData>
  <mergeCells count="3">
    <mergeCell ref="A1:J1"/>
    <mergeCell ref="A2:J2"/>
    <mergeCell ref="A28:B28"/>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29">
    <pageSetUpPr fitToPage="1"/>
  </sheetPr>
  <dimension ref="A1:P84"/>
  <sheetViews>
    <sheetView view="pageBreakPreview" zoomScaleNormal="100" workbookViewId="0">
      <selection activeCell="E17" sqref="E17"/>
    </sheetView>
  </sheetViews>
  <sheetFormatPr defaultColWidth="9" defaultRowHeight="15.75" customHeight="1"/>
  <cols>
    <col min="1" max="1" width="5.33333333333333" style="48" customWidth="1"/>
    <col min="2" max="2" width="28" style="48" customWidth="1"/>
    <col min="3" max="3" width="19" style="48" customWidth="1"/>
    <col min="4" max="4" width="21.6666666666667" style="48" customWidth="1"/>
    <col min="5" max="5" width="20" style="48" customWidth="1"/>
    <col min="6" max="6" width="14.5" style="48" customWidth="1"/>
    <col min="7" max="16384" width="9" style="48"/>
  </cols>
  <sheetData>
    <row r="1" s="46" customFormat="1" ht="30" customHeight="1" spans="1:16">
      <c r="A1" s="49" t="s">
        <v>426</v>
      </c>
      <c r="B1" s="49"/>
      <c r="C1" s="49"/>
      <c r="D1" s="49"/>
      <c r="E1" s="49"/>
      <c r="F1" s="49"/>
    </row>
    <row r="2" ht="12.75" customHeight="1" spans="1:16">
      <c r="A2" s="50" t="str">
        <f>公用信息!E7</f>
        <v>评估基准日：2025年10月31日</v>
      </c>
      <c r="B2" s="50"/>
      <c r="C2" s="50"/>
      <c r="D2" s="50"/>
      <c r="E2" s="50"/>
      <c r="F2" s="50"/>
      <c r="G2" s="52"/>
      <c r="H2" s="52"/>
      <c r="I2" s="52"/>
      <c r="J2" s="52"/>
      <c r="K2" s="52"/>
      <c r="L2" s="52"/>
      <c r="M2" s="52"/>
      <c r="N2" s="52"/>
      <c r="O2" s="52"/>
    </row>
    <row r="3" ht="13.5" customHeight="1" spans="1:16">
      <c r="A3" s="50"/>
      <c r="B3" s="50"/>
      <c r="C3" s="50"/>
      <c r="D3" s="50"/>
      <c r="E3" s="50"/>
      <c r="F3" s="113" t="s">
        <v>427</v>
      </c>
      <c r="G3" s="52"/>
      <c r="H3" s="52"/>
      <c r="I3" s="52"/>
      <c r="J3" s="52"/>
      <c r="K3" s="52"/>
      <c r="L3" s="52"/>
      <c r="M3" s="52"/>
      <c r="N3" s="52"/>
      <c r="O3" s="52"/>
    </row>
    <row r="4" ht="16.5" customHeight="1" spans="1:16">
      <c r="A4" s="90" t="str">
        <f>公用信息!E6</f>
        <v>被评估单位：杭州建德杭氧气体有限公司</v>
      </c>
      <c r="B4" s="52"/>
      <c r="C4" s="52"/>
      <c r="D4" s="52"/>
      <c r="E4" s="52"/>
      <c r="F4" s="127" t="s">
        <v>246</v>
      </c>
      <c r="G4" s="52"/>
      <c r="H4" s="52"/>
      <c r="I4" s="52"/>
      <c r="J4" s="52"/>
      <c r="K4" s="52"/>
      <c r="L4" s="52"/>
      <c r="M4" s="52"/>
      <c r="N4" s="52"/>
      <c r="O4" s="52"/>
    </row>
    <row r="5" s="334" customFormat="1" ht="16.5" customHeight="1" spans="1:16">
      <c r="A5" s="114" t="s">
        <v>214</v>
      </c>
      <c r="B5" s="114" t="s">
        <v>215</v>
      </c>
      <c r="C5" s="114" t="s">
        <v>111</v>
      </c>
      <c r="D5" s="114" t="s">
        <v>112</v>
      </c>
      <c r="E5" s="128" t="s">
        <v>113</v>
      </c>
      <c r="F5" s="114" t="s">
        <v>114</v>
      </c>
      <c r="G5" s="58"/>
      <c r="H5" s="58"/>
      <c r="I5" s="58"/>
      <c r="J5" s="58"/>
      <c r="K5" s="58"/>
      <c r="L5" s="58"/>
      <c r="M5" s="58"/>
      <c r="N5" s="58"/>
      <c r="O5" s="58"/>
      <c r="P5" s="335"/>
    </row>
    <row r="6" ht="16.5" customHeight="1" spans="1:16">
      <c r="A6" s="114" t="s">
        <v>428</v>
      </c>
      <c r="B6" s="336" t="s">
        <v>429</v>
      </c>
      <c r="C6" s="66">
        <f>'4-1债权投资'!H28</f>
        <v>0</v>
      </c>
      <c r="D6" s="66">
        <f>'4-1债权投资'!I28</f>
        <v>0</v>
      </c>
      <c r="E6" s="62">
        <f>D6-C6</f>
        <v>0</v>
      </c>
      <c r="F6" s="115" t="str">
        <f>IF(C6=0,"",E6/C6*100)</f>
        <v/>
      </c>
      <c r="G6" s="64"/>
      <c r="H6" s="64"/>
      <c r="I6" s="64"/>
      <c r="J6" s="64"/>
      <c r="K6" s="64"/>
      <c r="L6" s="64"/>
      <c r="M6" s="64"/>
      <c r="N6" s="64"/>
      <c r="O6" s="64"/>
      <c r="P6" s="65"/>
    </row>
    <row r="7" ht="16.5" customHeight="1" spans="1:16">
      <c r="A7" s="114" t="s">
        <v>430</v>
      </c>
      <c r="B7" s="336" t="s">
        <v>431</v>
      </c>
      <c r="C7" s="66">
        <f>'4-2其他债权投资'!H28</f>
        <v>0</v>
      </c>
      <c r="D7" s="66">
        <f>'4-2其他债权投资'!I28</f>
        <v>0</v>
      </c>
      <c r="E7" s="62">
        <f t="shared" ref="E7:E27" si="0">D7-C7</f>
        <v>0</v>
      </c>
      <c r="F7" s="115" t="str">
        <f t="shared" ref="F7:F27" si="1">IF(C7=0,"",E7/C7*100)</f>
        <v/>
      </c>
      <c r="G7" s="64"/>
      <c r="H7" s="64"/>
      <c r="I7" s="64"/>
      <c r="J7" s="64"/>
      <c r="K7" s="64"/>
      <c r="L7" s="64"/>
      <c r="M7" s="64"/>
      <c r="N7" s="64"/>
      <c r="O7" s="64"/>
      <c r="P7" s="65"/>
    </row>
    <row r="8" ht="16.5" customHeight="1" spans="1:16">
      <c r="A8" s="114" t="s">
        <v>432</v>
      </c>
      <c r="B8" s="337" t="s">
        <v>433</v>
      </c>
      <c r="C8" s="66">
        <f>'4-3长期应收'!E28</f>
        <v>0</v>
      </c>
      <c r="D8" s="66">
        <f>'4-3长期应收'!F28</f>
        <v>0</v>
      </c>
      <c r="E8" s="62">
        <f t="shared" si="0"/>
        <v>0</v>
      </c>
      <c r="F8" s="115" t="str">
        <f t="shared" si="1"/>
        <v/>
      </c>
      <c r="G8" s="64"/>
      <c r="H8" s="64"/>
      <c r="I8" s="64"/>
      <c r="J8" s="64"/>
      <c r="K8" s="64"/>
      <c r="L8" s="64"/>
      <c r="M8" s="64"/>
      <c r="N8" s="64"/>
      <c r="O8" s="64"/>
      <c r="P8" s="65"/>
    </row>
    <row r="9" ht="16.5" customHeight="1" spans="1:16">
      <c r="A9" s="114" t="s">
        <v>434</v>
      </c>
      <c r="B9" s="337" t="s">
        <v>435</v>
      </c>
      <c r="C9" s="66">
        <f>'4-4股权投资'!G29</f>
        <v>0</v>
      </c>
      <c r="D9" s="66">
        <f>'4-4股权投资'!H29</f>
        <v>0</v>
      </c>
      <c r="E9" s="62">
        <f t="shared" si="0"/>
        <v>0</v>
      </c>
      <c r="F9" s="115" t="str">
        <f t="shared" si="1"/>
        <v/>
      </c>
      <c r="G9" s="64"/>
      <c r="H9" s="64"/>
      <c r="I9" s="64"/>
      <c r="J9" s="64"/>
      <c r="K9" s="64"/>
      <c r="L9" s="64"/>
      <c r="M9" s="64"/>
      <c r="N9" s="64"/>
      <c r="O9" s="64"/>
      <c r="P9" s="65"/>
    </row>
    <row r="10" ht="16.5" customHeight="1" spans="1:16">
      <c r="A10" s="114" t="s">
        <v>436</v>
      </c>
      <c r="B10" s="336" t="s">
        <v>437</v>
      </c>
      <c r="C10" s="66">
        <f>'4-5其他权益工具投资'!F29</f>
        <v>0</v>
      </c>
      <c r="D10" s="66">
        <f>'4-5其他权益工具投资'!G29</f>
        <v>0</v>
      </c>
      <c r="E10" s="62">
        <f t="shared" ref="E10:E11" si="2">D10-C10</f>
        <v>0</v>
      </c>
      <c r="F10" s="115" t="str">
        <f t="shared" ref="F10:F11" si="3">IF(C10=0,"",E10/C10*100)</f>
        <v/>
      </c>
      <c r="G10" s="64"/>
      <c r="H10" s="64"/>
      <c r="I10" s="64"/>
      <c r="J10" s="64"/>
      <c r="K10" s="64"/>
      <c r="L10" s="64"/>
      <c r="M10" s="64"/>
      <c r="N10" s="64"/>
      <c r="O10" s="64"/>
      <c r="P10" s="65"/>
    </row>
    <row r="11" ht="16.5" customHeight="1" spans="1:16">
      <c r="A11" s="114" t="s">
        <v>438</v>
      </c>
      <c r="B11" s="336" t="s">
        <v>439</v>
      </c>
      <c r="C11" s="66">
        <f>'4-6其他非流动金融资产'!C24</f>
        <v>0</v>
      </c>
      <c r="D11" s="66">
        <f>'4-6其他非流动金融资产'!D24</f>
        <v>0</v>
      </c>
      <c r="E11" s="62">
        <f t="shared" si="2"/>
        <v>0</v>
      </c>
      <c r="F11" s="115" t="str">
        <f t="shared" si="3"/>
        <v/>
      </c>
      <c r="G11" s="64"/>
      <c r="H11" s="64"/>
      <c r="I11" s="64"/>
      <c r="J11" s="64"/>
      <c r="K11" s="64"/>
      <c r="L11" s="64"/>
      <c r="M11" s="64"/>
      <c r="N11" s="64"/>
      <c r="O11" s="64"/>
      <c r="P11" s="65"/>
    </row>
    <row r="12" ht="16.5" customHeight="1" spans="1:16">
      <c r="A12" s="114" t="s">
        <v>440</v>
      </c>
      <c r="B12" s="337" t="s">
        <v>441</v>
      </c>
      <c r="C12" s="66">
        <f>'4-7-1投资性房地产'!K29+'4-7-2投资性房地产'!L26+'4-7-3投资性地产'!M30+'4-7-4投资性地产'!M32</f>
        <v>0</v>
      </c>
      <c r="D12" s="66">
        <f>'4-7-1投资性房地产'!N29+'4-7-2投资性房地产'!M26+'4-7-3投资性地产'!N30+'4-7-4投资性地产'!N32</f>
        <v>0</v>
      </c>
      <c r="E12" s="62">
        <f t="shared" si="0"/>
        <v>0</v>
      </c>
      <c r="F12" s="115" t="str">
        <f t="shared" si="1"/>
        <v/>
      </c>
      <c r="G12" s="64"/>
      <c r="H12" s="64"/>
      <c r="I12" s="64"/>
      <c r="J12" s="64"/>
      <c r="K12" s="64"/>
      <c r="L12" s="64"/>
      <c r="M12" s="64"/>
      <c r="N12" s="64"/>
      <c r="O12" s="64"/>
      <c r="P12" s="65"/>
    </row>
    <row r="13" ht="16.5" customHeight="1" spans="1:16">
      <c r="A13" s="114" t="s">
        <v>442</v>
      </c>
      <c r="B13" s="338" t="s">
        <v>443</v>
      </c>
      <c r="C13" s="66" t="e">
        <f>'4-8固定资产汇总'!D22</f>
        <v>#REF!</v>
      </c>
      <c r="D13" s="62" t="e">
        <f>'4-8固定资产汇总'!F22</f>
        <v>#REF!</v>
      </c>
      <c r="E13" s="62" t="e">
        <f t="shared" si="0"/>
        <v>#REF!</v>
      </c>
      <c r="F13" s="115" t="e">
        <f t="shared" si="1"/>
        <v>#REF!</v>
      </c>
      <c r="G13" s="64"/>
      <c r="H13" s="64"/>
      <c r="I13" s="64"/>
      <c r="J13" s="64"/>
      <c r="K13" s="64"/>
      <c r="L13" s="64"/>
      <c r="M13" s="64"/>
      <c r="N13" s="64"/>
      <c r="O13" s="64"/>
      <c r="P13" s="65"/>
    </row>
    <row r="14" ht="16.5" customHeight="1" spans="1:16">
      <c r="A14" s="114" t="s">
        <v>444</v>
      </c>
      <c r="B14" s="337" t="s">
        <v>445</v>
      </c>
      <c r="C14" s="66">
        <f>'4-9在建工程汇总'!C27</f>
        <v>0</v>
      </c>
      <c r="D14" s="66">
        <f>'4-9在建工程汇总'!D27</f>
        <v>0</v>
      </c>
      <c r="E14" s="62">
        <f t="shared" si="0"/>
        <v>0</v>
      </c>
      <c r="F14" s="115" t="str">
        <f t="shared" si="1"/>
        <v/>
      </c>
      <c r="G14" s="64"/>
      <c r="H14" s="64"/>
      <c r="I14" s="64"/>
      <c r="J14" s="64"/>
      <c r="K14" s="64"/>
      <c r="L14" s="64"/>
      <c r="M14" s="64"/>
      <c r="N14" s="64"/>
      <c r="O14" s="64"/>
      <c r="P14" s="65"/>
    </row>
    <row r="15" ht="16.5" customHeight="1" spans="1:16">
      <c r="A15" s="114" t="s">
        <v>446</v>
      </c>
      <c r="B15" s="337" t="s">
        <v>447</v>
      </c>
      <c r="C15" s="66">
        <f>'4-10生产性生物资产'!H27</f>
        <v>0</v>
      </c>
      <c r="D15" s="62">
        <f>'4-10生产性生物资产'!K27</f>
        <v>0</v>
      </c>
      <c r="E15" s="62">
        <f t="shared" si="0"/>
        <v>0</v>
      </c>
      <c r="F15" s="115" t="str">
        <f t="shared" si="1"/>
        <v/>
      </c>
      <c r="G15" s="64"/>
      <c r="H15" s="64"/>
      <c r="I15" s="64"/>
      <c r="J15" s="64"/>
      <c r="K15" s="64"/>
      <c r="L15" s="64"/>
      <c r="M15" s="64"/>
      <c r="N15" s="64"/>
      <c r="O15" s="64"/>
      <c r="P15" s="65"/>
    </row>
    <row r="16" ht="16.5" customHeight="1" spans="1:16">
      <c r="A16" s="114" t="s">
        <v>448</v>
      </c>
      <c r="B16" s="337" t="s">
        <v>449</v>
      </c>
      <c r="C16" s="66">
        <f>'4-11油气资产'!I28</f>
        <v>0</v>
      </c>
      <c r="D16" s="62">
        <f>'4-11油气资产'!L28</f>
        <v>0</v>
      </c>
      <c r="E16" s="62">
        <f t="shared" si="0"/>
        <v>0</v>
      </c>
      <c r="F16" s="115" t="str">
        <f t="shared" si="1"/>
        <v/>
      </c>
      <c r="G16" s="64"/>
      <c r="H16" s="64"/>
      <c r="I16" s="64"/>
      <c r="J16" s="64"/>
      <c r="K16" s="64"/>
      <c r="L16" s="64"/>
      <c r="M16" s="64"/>
      <c r="N16" s="64"/>
      <c r="O16" s="64"/>
      <c r="P16" s="65"/>
    </row>
    <row r="17" ht="16.5" customHeight="1" spans="1:16">
      <c r="A17" s="114" t="s">
        <v>450</v>
      </c>
      <c r="B17" s="339" t="s">
        <v>451</v>
      </c>
      <c r="C17" s="132">
        <f>'4-12使用权资产'!F30</f>
        <v>0</v>
      </c>
      <c r="D17" s="132">
        <f>'4-12使用权资产'!G30</f>
        <v>0</v>
      </c>
      <c r="E17" s="62">
        <f t="shared" ref="E17" si="4">D17-C17</f>
        <v>0</v>
      </c>
      <c r="F17" s="115" t="str">
        <f t="shared" ref="F17" si="5">IF(C17=0,"",E17/C17*100)</f>
        <v/>
      </c>
      <c r="G17" s="64"/>
      <c r="H17" s="64"/>
      <c r="I17" s="64"/>
      <c r="J17" s="64"/>
      <c r="K17" s="64"/>
      <c r="L17" s="64"/>
      <c r="M17" s="64"/>
      <c r="N17" s="64"/>
      <c r="O17" s="64"/>
      <c r="P17" s="65"/>
    </row>
    <row r="18" ht="16.5" customHeight="1" spans="1:16">
      <c r="A18" s="114" t="s">
        <v>452</v>
      </c>
      <c r="B18" s="337" t="s">
        <v>453</v>
      </c>
      <c r="C18" s="66">
        <f>'4-13无形资产汇总'!C24</f>
        <v>0</v>
      </c>
      <c r="D18" s="66">
        <f>'4-13无形资产汇总'!D24</f>
        <v>0</v>
      </c>
      <c r="E18" s="62">
        <f t="shared" si="0"/>
        <v>0</v>
      </c>
      <c r="F18" s="115" t="str">
        <f t="shared" si="1"/>
        <v/>
      </c>
      <c r="G18" s="64"/>
      <c r="H18" s="64"/>
      <c r="I18" s="64"/>
      <c r="J18" s="64"/>
      <c r="K18" s="64"/>
      <c r="L18" s="64"/>
      <c r="M18" s="64"/>
      <c r="N18" s="64"/>
      <c r="O18" s="64"/>
      <c r="P18" s="65"/>
    </row>
    <row r="19" ht="16.5" customHeight="1" spans="1:16">
      <c r="A19" s="114" t="s">
        <v>454</v>
      </c>
      <c r="B19" s="337" t="s">
        <v>455</v>
      </c>
      <c r="C19" s="66">
        <f>'4-14开发支出'!D27</f>
        <v>0</v>
      </c>
      <c r="D19" s="66">
        <f>'4-14开发支出'!E27</f>
        <v>0</v>
      </c>
      <c r="E19" s="62">
        <f t="shared" si="0"/>
        <v>0</v>
      </c>
      <c r="F19" s="115" t="str">
        <f t="shared" si="1"/>
        <v/>
      </c>
      <c r="G19" s="64"/>
      <c r="H19" s="64"/>
      <c r="I19" s="64"/>
      <c r="J19" s="64"/>
      <c r="K19" s="64"/>
      <c r="L19" s="64"/>
      <c r="M19" s="64"/>
      <c r="N19" s="64"/>
      <c r="O19" s="64"/>
      <c r="P19" s="65"/>
    </row>
    <row r="20" ht="16.5" customHeight="1" spans="1:16">
      <c r="A20" s="114" t="s">
        <v>456</v>
      </c>
      <c r="B20" s="337" t="s">
        <v>457</v>
      </c>
      <c r="C20" s="66">
        <f>'4-15商誉'!D26</f>
        <v>0</v>
      </c>
      <c r="D20" s="66">
        <f>'4-15商誉'!E26</f>
        <v>0</v>
      </c>
      <c r="E20" s="62">
        <f t="shared" si="0"/>
        <v>0</v>
      </c>
      <c r="F20" s="115" t="str">
        <f t="shared" si="1"/>
        <v/>
      </c>
      <c r="G20" s="64"/>
      <c r="H20" s="64"/>
      <c r="I20" s="64"/>
      <c r="J20" s="64"/>
      <c r="K20" s="64"/>
      <c r="L20" s="64"/>
      <c r="M20" s="64"/>
      <c r="N20" s="64"/>
      <c r="O20" s="64"/>
      <c r="P20" s="65"/>
    </row>
    <row r="21" ht="16.5" customHeight="1" spans="1:16">
      <c r="A21" s="114" t="s">
        <v>458</v>
      </c>
      <c r="B21" s="337" t="s">
        <v>459</v>
      </c>
      <c r="C21" s="66">
        <f>'4-16长期待摊费用'!F29</f>
        <v>0</v>
      </c>
      <c r="D21" s="62">
        <f>'4-16长期待摊费用'!H29</f>
        <v>0</v>
      </c>
      <c r="E21" s="62">
        <f t="shared" si="0"/>
        <v>0</v>
      </c>
      <c r="F21" s="115" t="str">
        <f t="shared" si="1"/>
        <v/>
      </c>
      <c r="G21" s="64"/>
      <c r="H21" s="64"/>
      <c r="I21" s="64"/>
      <c r="J21" s="64"/>
      <c r="K21" s="64"/>
      <c r="L21" s="64"/>
      <c r="M21" s="64"/>
      <c r="N21" s="64"/>
      <c r="O21" s="64"/>
      <c r="P21" s="65"/>
    </row>
    <row r="22" ht="16.5" customHeight="1" spans="1:16">
      <c r="A22" s="114" t="s">
        <v>460</v>
      </c>
      <c r="B22" s="337" t="s">
        <v>461</v>
      </c>
      <c r="C22" s="66">
        <f>'4-17递延所得税资产'!D28</f>
        <v>0</v>
      </c>
      <c r="D22" s="66">
        <f>'4-17递延所得税资产'!E28</f>
        <v>0</v>
      </c>
      <c r="E22" s="62">
        <f t="shared" si="0"/>
        <v>0</v>
      </c>
      <c r="F22" s="115" t="str">
        <f t="shared" si="1"/>
        <v/>
      </c>
      <c r="G22" s="64"/>
      <c r="H22" s="64"/>
      <c r="I22" s="64"/>
      <c r="J22" s="64"/>
      <c r="K22" s="64"/>
      <c r="L22" s="64"/>
      <c r="M22" s="64"/>
      <c r="N22" s="64"/>
      <c r="O22" s="64"/>
      <c r="P22" s="65"/>
    </row>
    <row r="23" ht="16.5" customHeight="1" spans="1:16">
      <c r="A23" s="114" t="s">
        <v>462</v>
      </c>
      <c r="B23" s="337" t="s">
        <v>463</v>
      </c>
      <c r="C23" s="66">
        <f>'4-18其他非流动资产'!D28</f>
        <v>0</v>
      </c>
      <c r="D23" s="66">
        <f>'4-18其他非流动资产'!E28</f>
        <v>0</v>
      </c>
      <c r="E23" s="62">
        <f t="shared" si="0"/>
        <v>0</v>
      </c>
      <c r="F23" s="115" t="str">
        <f t="shared" si="1"/>
        <v/>
      </c>
      <c r="G23" s="64"/>
      <c r="H23" s="64"/>
      <c r="I23" s="64"/>
      <c r="J23" s="64"/>
      <c r="K23" s="64"/>
      <c r="L23" s="64"/>
      <c r="M23" s="64"/>
      <c r="N23" s="64"/>
      <c r="O23" s="64"/>
      <c r="P23" s="65"/>
    </row>
    <row r="24" ht="16.5" customHeight="1" spans="1:16">
      <c r="A24" s="56"/>
      <c r="B24" s="129"/>
      <c r="C24" s="66"/>
      <c r="D24" s="62"/>
      <c r="E24" s="62">
        <f t="shared" si="0"/>
        <v>0</v>
      </c>
      <c r="F24" s="115" t="str">
        <f t="shared" si="1"/>
        <v/>
      </c>
      <c r="G24" s="64"/>
      <c r="H24" s="64"/>
      <c r="I24" s="64"/>
      <c r="J24" s="64"/>
      <c r="K24" s="64"/>
      <c r="L24" s="64"/>
      <c r="M24" s="64"/>
      <c r="N24" s="64"/>
      <c r="O24" s="64"/>
      <c r="P24" s="65"/>
    </row>
    <row r="25" ht="16.5" customHeight="1" spans="1:16">
      <c r="A25" s="56"/>
      <c r="B25" s="129"/>
      <c r="C25" s="66"/>
      <c r="D25" s="62"/>
      <c r="E25" s="62">
        <f t="shared" si="0"/>
        <v>0</v>
      </c>
      <c r="F25" s="115" t="str">
        <f t="shared" si="1"/>
        <v/>
      </c>
      <c r="G25" s="64"/>
      <c r="H25" s="64"/>
      <c r="I25" s="64"/>
      <c r="J25" s="64"/>
      <c r="K25" s="64"/>
      <c r="L25" s="64"/>
      <c r="M25" s="64"/>
      <c r="N25" s="64"/>
      <c r="O25" s="64"/>
      <c r="P25" s="65"/>
    </row>
    <row r="26" ht="16.5" customHeight="1" spans="1:16">
      <c r="A26" s="114"/>
      <c r="B26" s="134"/>
      <c r="C26" s="66"/>
      <c r="D26" s="62"/>
      <c r="E26" s="62">
        <f t="shared" si="0"/>
        <v>0</v>
      </c>
      <c r="F26" s="115" t="str">
        <f t="shared" si="1"/>
        <v/>
      </c>
      <c r="G26" s="64"/>
      <c r="H26" s="64"/>
      <c r="I26" s="64"/>
      <c r="J26" s="64"/>
      <c r="K26" s="64"/>
      <c r="L26" s="64"/>
      <c r="M26" s="64"/>
      <c r="N26" s="64"/>
      <c r="O26" s="64"/>
      <c r="P26" s="65"/>
    </row>
    <row r="27" ht="16.5" customHeight="1" spans="1:16">
      <c r="A27" s="67" t="s">
        <v>309</v>
      </c>
      <c r="B27" s="57"/>
      <c r="C27" s="66" t="e">
        <f>SUM(C6:C26)</f>
        <v>#REF!</v>
      </c>
      <c r="D27" s="66" t="e">
        <f>SUM(D6:D26)</f>
        <v>#REF!</v>
      </c>
      <c r="E27" s="62" t="e">
        <f t="shared" si="0"/>
        <v>#REF!</v>
      </c>
      <c r="F27" s="115" t="e">
        <f t="shared" si="1"/>
        <v>#REF!</v>
      </c>
      <c r="G27" s="64"/>
      <c r="H27" s="64"/>
      <c r="I27" s="64"/>
      <c r="J27" s="64"/>
      <c r="K27" s="64"/>
      <c r="L27" s="64"/>
      <c r="M27" s="64"/>
      <c r="N27" s="64"/>
      <c r="O27" s="64"/>
      <c r="P27" s="65"/>
    </row>
    <row r="28" customHeight="1" spans="1:16">
      <c r="A28" s="71"/>
      <c r="B28" s="64"/>
      <c r="C28" s="64"/>
      <c r="D28" s="126" t="s">
        <v>243</v>
      </c>
      <c r="E28" s="126"/>
      <c r="F28" s="126"/>
      <c r="G28" s="64"/>
      <c r="H28" s="64"/>
      <c r="I28" s="64"/>
      <c r="J28" s="64"/>
      <c r="K28" s="64"/>
      <c r="L28" s="64"/>
      <c r="M28" s="64"/>
      <c r="N28" s="64"/>
      <c r="O28" s="64"/>
      <c r="P28" s="65"/>
    </row>
    <row r="29" customHeight="1" spans="1:16">
      <c r="A29" s="71"/>
      <c r="B29" s="64"/>
      <c r="C29" s="64"/>
      <c r="D29" s="64"/>
      <c r="E29" s="64"/>
      <c r="F29" s="64"/>
      <c r="G29" s="64"/>
      <c r="H29" s="64"/>
      <c r="I29" s="64"/>
      <c r="J29" s="64"/>
      <c r="K29" s="64"/>
      <c r="L29" s="64"/>
      <c r="M29" s="64"/>
      <c r="N29" s="64"/>
      <c r="O29" s="64"/>
      <c r="P29" s="65"/>
    </row>
    <row r="30" customHeight="1" spans="1:16">
      <c r="A30" s="64"/>
      <c r="B30" s="64"/>
      <c r="C30" s="64"/>
      <c r="D30" s="64"/>
      <c r="E30" s="64"/>
      <c r="F30" s="64"/>
      <c r="G30" s="64"/>
      <c r="H30" s="64"/>
      <c r="I30" s="64"/>
      <c r="J30" s="64"/>
      <c r="K30" s="64"/>
      <c r="L30" s="64"/>
      <c r="M30" s="64"/>
      <c r="N30" s="64"/>
      <c r="O30" s="64"/>
      <c r="P30" s="65"/>
    </row>
    <row r="31" customHeight="1" spans="1:16">
      <c r="A31" s="64"/>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75"/>
      <c r="B70" s="75"/>
      <c r="C70" s="75"/>
      <c r="D70" s="75"/>
      <c r="E70" s="75"/>
      <c r="F70" s="75"/>
      <c r="G70" s="75"/>
      <c r="H70" s="75"/>
      <c r="I70" s="75"/>
      <c r="J70" s="75"/>
      <c r="K70" s="75"/>
      <c r="L70" s="75"/>
      <c r="M70" s="75"/>
      <c r="N70" s="75"/>
      <c r="O70" s="75"/>
      <c r="P70" s="65"/>
    </row>
    <row r="71" customHeight="1" spans="1:16">
      <c r="A71" s="75"/>
      <c r="B71" s="75"/>
      <c r="C71" s="75"/>
      <c r="D71" s="75"/>
      <c r="E71" s="75"/>
      <c r="F71" s="75"/>
      <c r="G71" s="75"/>
      <c r="H71" s="75"/>
      <c r="I71" s="75"/>
      <c r="J71" s="75"/>
      <c r="K71" s="75"/>
      <c r="L71" s="75"/>
      <c r="M71" s="75"/>
      <c r="N71" s="75"/>
      <c r="O71" s="75"/>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6"/>
      <c r="B75" s="76"/>
      <c r="C75" s="76"/>
      <c r="D75" s="76"/>
      <c r="E75" s="76"/>
      <c r="F75" s="76"/>
      <c r="G75" s="76"/>
      <c r="H75" s="76"/>
      <c r="I75" s="76"/>
      <c r="J75" s="76"/>
      <c r="K75" s="76"/>
      <c r="L75" s="76"/>
      <c r="M75" s="76"/>
      <c r="N75" s="76"/>
      <c r="O75" s="76"/>
    </row>
    <row r="76" customHeight="1" spans="1:16">
      <c r="A76" s="76"/>
      <c r="B76" s="76"/>
      <c r="C76" s="76"/>
      <c r="D76" s="76"/>
      <c r="E76" s="76"/>
      <c r="F76" s="76"/>
      <c r="G76" s="76"/>
      <c r="H76" s="76"/>
      <c r="I76" s="76"/>
      <c r="J76" s="76"/>
      <c r="K76" s="76"/>
      <c r="L76" s="76"/>
      <c r="M76" s="76"/>
      <c r="N76" s="76"/>
      <c r="O76" s="76"/>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sheetData>
  <mergeCells count="4">
    <mergeCell ref="A1:F1"/>
    <mergeCell ref="A2:F2"/>
    <mergeCell ref="A27:B27"/>
    <mergeCell ref="D28:F28"/>
  </mergeCells>
  <printOptions horizontalCentered="1"/>
  <pageMargins left="0.590551181102362" right="0.590551181102362" top="0.866141732283464" bottom="0.866141732283464" header="0.47244094488189" footer="0.47244094488189"/>
  <pageSetup paperSize="9" fitToHeight="0" orientation="landscape" blackAndWhite="1"/>
  <headerFooter scaleWithDoc="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tabColor rgb="FFFF0000"/>
    <pageSetUpPr fitToPage="1"/>
  </sheetPr>
  <dimension ref="A1:P86"/>
  <sheetViews>
    <sheetView view="pageBreakPreview" zoomScaleNormal="100" workbookViewId="0">
      <selection activeCell="F38" sqref="F38"/>
    </sheetView>
  </sheetViews>
  <sheetFormatPr defaultColWidth="9" defaultRowHeight="15.75" customHeight="1"/>
  <cols>
    <col min="1" max="1" width="4.33333333333333" style="48" customWidth="1"/>
    <col min="2" max="2" width="17.1666666666667" style="48" customWidth="1"/>
    <col min="3" max="3" width="8.16666666666667" style="48" customWidth="1"/>
    <col min="4" max="4" width="7.83333333333333" style="48" customWidth="1"/>
    <col min="5" max="5" width="9" style="48"/>
    <col min="6" max="6" width="9.33333333333333" style="48" customWidth="1"/>
    <col min="7" max="7" width="13" style="48" customWidth="1"/>
    <col min="8" max="8" width="11.6666666666667" style="48" customWidth="1"/>
    <col min="9" max="9" width="12" style="48" customWidth="1"/>
    <col min="10" max="11" width="8.5" style="48" customWidth="1"/>
    <col min="12" max="12" width="9.66666666666667" style="48" customWidth="1"/>
    <col min="13" max="16384" width="9" style="48"/>
  </cols>
  <sheetData>
    <row r="1" s="46" customFormat="1" ht="30" customHeight="1" spans="1:16">
      <c r="A1" s="49" t="s">
        <v>464</v>
      </c>
      <c r="B1" s="49"/>
      <c r="C1" s="49"/>
      <c r="D1" s="49"/>
      <c r="E1" s="49"/>
      <c r="F1" s="49"/>
      <c r="G1" s="49"/>
      <c r="H1" s="49"/>
      <c r="I1" s="49"/>
      <c r="J1" s="49"/>
      <c r="K1" s="49"/>
      <c r="L1" s="49"/>
    </row>
    <row r="2" ht="16.5" customHeight="1" spans="1:16">
      <c r="A2" s="50" t="str">
        <f>公用信息!E7</f>
        <v>评估基准日：2025年10月31日</v>
      </c>
      <c r="B2" s="50"/>
      <c r="C2" s="50"/>
      <c r="D2" s="50"/>
      <c r="E2" s="50"/>
      <c r="F2" s="50"/>
      <c r="G2" s="50"/>
      <c r="H2" s="50"/>
      <c r="I2" s="51"/>
      <c r="J2" s="51"/>
      <c r="K2" s="51"/>
      <c r="L2" s="51"/>
      <c r="M2" s="51"/>
      <c r="N2" s="52"/>
      <c r="O2" s="52"/>
    </row>
    <row r="3" ht="16.5" customHeight="1" spans="1:16">
      <c r="A3" s="50"/>
      <c r="B3" s="50"/>
      <c r="C3" s="50"/>
      <c r="D3" s="50"/>
      <c r="E3" s="50"/>
      <c r="F3" s="50"/>
      <c r="G3" s="50"/>
      <c r="H3" s="50"/>
      <c r="I3" s="51"/>
      <c r="J3" s="51"/>
      <c r="K3" s="51"/>
      <c r="L3" s="53" t="s">
        <v>465</v>
      </c>
      <c r="M3" s="51"/>
      <c r="N3" s="52"/>
      <c r="O3" s="52"/>
    </row>
    <row r="4" ht="16.5" customHeight="1" spans="1:16">
      <c r="A4" s="90" t="str">
        <f>公用信息!E6</f>
        <v>被评估单位：杭州建德杭氧气体有限公司</v>
      </c>
      <c r="B4" s="52"/>
      <c r="C4" s="52"/>
      <c r="D4" s="52"/>
      <c r="E4" s="52"/>
      <c r="F4" s="52"/>
      <c r="G4" s="52"/>
      <c r="H4" s="52"/>
      <c r="I4" s="52"/>
      <c r="J4" s="52"/>
      <c r="K4" s="52"/>
      <c r="L4" s="55" t="e">
        <f>#REF!</f>
        <v>#REF!</v>
      </c>
      <c r="M4" s="52"/>
      <c r="N4" s="52"/>
      <c r="O4" s="52"/>
    </row>
    <row r="5" s="47" customFormat="1" ht="16.5" customHeight="1" spans="1:16">
      <c r="A5" s="56" t="s">
        <v>175</v>
      </c>
      <c r="B5" s="56" t="s">
        <v>176</v>
      </c>
      <c r="C5" s="56" t="s">
        <v>466</v>
      </c>
      <c r="D5" s="56" t="s">
        <v>291</v>
      </c>
      <c r="E5" s="56" t="s">
        <v>467</v>
      </c>
      <c r="F5" s="56" t="s">
        <v>468</v>
      </c>
      <c r="G5" s="56" t="s">
        <v>469</v>
      </c>
      <c r="H5" s="56" t="s">
        <v>111</v>
      </c>
      <c r="I5" s="56" t="s">
        <v>112</v>
      </c>
      <c r="J5" s="128" t="s">
        <v>113</v>
      </c>
      <c r="K5" s="56" t="s">
        <v>114</v>
      </c>
      <c r="L5" s="56" t="s">
        <v>247</v>
      </c>
      <c r="M5" s="58"/>
      <c r="N5" s="58"/>
      <c r="O5" s="58"/>
      <c r="P5" s="59"/>
    </row>
    <row r="6" ht="16.5" customHeight="1" spans="1:16">
      <c r="A6" s="56"/>
      <c r="B6" s="60"/>
      <c r="C6" s="56"/>
      <c r="D6" s="61"/>
      <c r="E6" s="61"/>
      <c r="F6" s="56"/>
      <c r="G6" s="139"/>
      <c r="H6" s="62"/>
      <c r="I6" s="62"/>
      <c r="J6" s="62">
        <f>I6-H6</f>
        <v>0</v>
      </c>
      <c r="K6" s="115" t="str">
        <f>IF(H6=0,"",J6/H6*100)</f>
        <v/>
      </c>
      <c r="L6" s="63"/>
      <c r="M6" s="64"/>
      <c r="N6" s="64"/>
      <c r="O6" s="64"/>
      <c r="P6" s="65"/>
    </row>
    <row r="7" ht="16.5" customHeight="1" spans="1:16">
      <c r="A7" s="56"/>
      <c r="B7" s="60"/>
      <c r="C7" s="56"/>
      <c r="D7" s="61"/>
      <c r="E7" s="61"/>
      <c r="F7" s="56"/>
      <c r="G7" s="139"/>
      <c r="H7" s="62"/>
      <c r="I7" s="62"/>
      <c r="J7" s="62">
        <f t="shared" ref="J7:J28" si="0">I7-H7</f>
        <v>0</v>
      </c>
      <c r="K7" s="115" t="str">
        <f t="shared" ref="K7:K28" si="1">IF(H7=0,"",J7/H7*100)</f>
        <v/>
      </c>
      <c r="L7" s="63"/>
      <c r="M7" s="64"/>
      <c r="N7" s="64"/>
      <c r="O7" s="64"/>
      <c r="P7" s="65"/>
    </row>
    <row r="8" ht="16.5" customHeight="1" spans="1:16">
      <c r="A8" s="56"/>
      <c r="B8" s="60"/>
      <c r="C8" s="56"/>
      <c r="D8" s="61"/>
      <c r="E8" s="61"/>
      <c r="F8" s="56"/>
      <c r="G8" s="139"/>
      <c r="H8" s="62"/>
      <c r="I8" s="62"/>
      <c r="J8" s="62">
        <f t="shared" si="0"/>
        <v>0</v>
      </c>
      <c r="K8" s="115" t="str">
        <f t="shared" si="1"/>
        <v/>
      </c>
      <c r="L8" s="63"/>
      <c r="M8" s="64"/>
      <c r="N8" s="64"/>
      <c r="O8" s="64"/>
      <c r="P8" s="65"/>
    </row>
    <row r="9" ht="16.5" customHeight="1" spans="1:16">
      <c r="A9" s="56"/>
      <c r="B9" s="60"/>
      <c r="C9" s="56"/>
      <c r="D9" s="61"/>
      <c r="E9" s="61"/>
      <c r="F9" s="56"/>
      <c r="G9" s="139"/>
      <c r="H9" s="62"/>
      <c r="I9" s="62"/>
      <c r="J9" s="62">
        <f t="shared" si="0"/>
        <v>0</v>
      </c>
      <c r="K9" s="115" t="str">
        <f t="shared" si="1"/>
        <v/>
      </c>
      <c r="L9" s="63"/>
      <c r="M9" s="64"/>
      <c r="N9" s="64"/>
      <c r="O9" s="64"/>
      <c r="P9" s="65"/>
    </row>
    <row r="10" ht="16.5" customHeight="1" spans="1:16">
      <c r="A10" s="56"/>
      <c r="B10" s="60"/>
      <c r="C10" s="56"/>
      <c r="D10" s="61"/>
      <c r="E10" s="61"/>
      <c r="F10" s="56"/>
      <c r="G10" s="139"/>
      <c r="H10" s="62"/>
      <c r="I10" s="62"/>
      <c r="J10" s="62">
        <f t="shared" si="0"/>
        <v>0</v>
      </c>
      <c r="K10" s="115" t="str">
        <f t="shared" si="1"/>
        <v/>
      </c>
      <c r="L10" s="63"/>
      <c r="M10" s="64"/>
      <c r="N10" s="64"/>
      <c r="O10" s="64"/>
      <c r="P10" s="65"/>
    </row>
    <row r="11" ht="16.5" customHeight="1" spans="1:16">
      <c r="A11" s="56"/>
      <c r="B11" s="60"/>
      <c r="C11" s="56"/>
      <c r="D11" s="61"/>
      <c r="E11" s="61"/>
      <c r="F11" s="56"/>
      <c r="G11" s="139"/>
      <c r="H11" s="62"/>
      <c r="I11" s="62"/>
      <c r="J11" s="62">
        <f t="shared" si="0"/>
        <v>0</v>
      </c>
      <c r="K11" s="115" t="str">
        <f t="shared" si="1"/>
        <v/>
      </c>
      <c r="L11" s="63"/>
      <c r="M11" s="64"/>
      <c r="N11" s="64"/>
      <c r="O11" s="64"/>
      <c r="P11" s="65"/>
    </row>
    <row r="12" ht="16.5" customHeight="1" spans="1:16">
      <c r="A12" s="56"/>
      <c r="B12" s="60"/>
      <c r="C12" s="56"/>
      <c r="D12" s="61"/>
      <c r="E12" s="61"/>
      <c r="F12" s="56"/>
      <c r="G12" s="139"/>
      <c r="H12" s="62"/>
      <c r="I12" s="62"/>
      <c r="J12" s="62">
        <f t="shared" si="0"/>
        <v>0</v>
      </c>
      <c r="K12" s="115" t="str">
        <f t="shared" si="1"/>
        <v/>
      </c>
      <c r="L12" s="63"/>
      <c r="M12" s="64"/>
      <c r="N12" s="64"/>
      <c r="O12" s="64"/>
      <c r="P12" s="65"/>
    </row>
    <row r="13" ht="16.5" customHeight="1" spans="1:16">
      <c r="A13" s="56"/>
      <c r="B13" s="60"/>
      <c r="C13" s="56"/>
      <c r="D13" s="61"/>
      <c r="E13" s="61"/>
      <c r="F13" s="56"/>
      <c r="G13" s="139"/>
      <c r="H13" s="62"/>
      <c r="I13" s="62"/>
      <c r="J13" s="62">
        <f t="shared" si="0"/>
        <v>0</v>
      </c>
      <c r="K13" s="115" t="str">
        <f t="shared" si="1"/>
        <v/>
      </c>
      <c r="L13" s="63"/>
      <c r="M13" s="64"/>
      <c r="N13" s="64"/>
      <c r="O13" s="64"/>
      <c r="P13" s="65"/>
    </row>
    <row r="14" ht="16.5" customHeight="1" spans="1:16">
      <c r="A14" s="56"/>
      <c r="B14" s="60"/>
      <c r="C14" s="56"/>
      <c r="D14" s="61"/>
      <c r="E14" s="61"/>
      <c r="F14" s="56"/>
      <c r="G14" s="139"/>
      <c r="H14" s="62"/>
      <c r="I14" s="62"/>
      <c r="J14" s="62">
        <f t="shared" si="0"/>
        <v>0</v>
      </c>
      <c r="K14" s="115" t="str">
        <f t="shared" si="1"/>
        <v/>
      </c>
      <c r="L14" s="63"/>
      <c r="M14" s="64"/>
      <c r="N14" s="64"/>
      <c r="O14" s="64"/>
      <c r="P14" s="65"/>
    </row>
    <row r="15" ht="16.5" customHeight="1" spans="1:16">
      <c r="A15" s="56"/>
      <c r="B15" s="60"/>
      <c r="C15" s="56"/>
      <c r="D15" s="61"/>
      <c r="E15" s="61"/>
      <c r="F15" s="56"/>
      <c r="G15" s="139"/>
      <c r="H15" s="62"/>
      <c r="I15" s="62"/>
      <c r="J15" s="62">
        <f t="shared" si="0"/>
        <v>0</v>
      </c>
      <c r="K15" s="115" t="str">
        <f t="shared" si="1"/>
        <v/>
      </c>
      <c r="L15" s="63"/>
      <c r="M15" s="64"/>
      <c r="N15" s="64"/>
      <c r="O15" s="64"/>
      <c r="P15" s="65"/>
    </row>
    <row r="16" ht="16.5" customHeight="1" spans="1:16">
      <c r="A16" s="56"/>
      <c r="B16" s="60"/>
      <c r="C16" s="56"/>
      <c r="D16" s="61"/>
      <c r="E16" s="61"/>
      <c r="F16" s="56"/>
      <c r="G16" s="139"/>
      <c r="H16" s="62"/>
      <c r="I16" s="62"/>
      <c r="J16" s="62">
        <f t="shared" si="0"/>
        <v>0</v>
      </c>
      <c r="K16" s="115" t="str">
        <f t="shared" si="1"/>
        <v/>
      </c>
      <c r="L16" s="63"/>
      <c r="M16" s="64"/>
      <c r="N16" s="64"/>
      <c r="O16" s="64"/>
      <c r="P16" s="65"/>
    </row>
    <row r="17" ht="16.5" customHeight="1" spans="1:16">
      <c r="A17" s="56"/>
      <c r="B17" s="60"/>
      <c r="C17" s="56"/>
      <c r="D17" s="61"/>
      <c r="E17" s="61"/>
      <c r="F17" s="56"/>
      <c r="G17" s="139"/>
      <c r="H17" s="62"/>
      <c r="I17" s="62"/>
      <c r="J17" s="62">
        <f t="shared" si="0"/>
        <v>0</v>
      </c>
      <c r="K17" s="115" t="str">
        <f t="shared" si="1"/>
        <v/>
      </c>
      <c r="L17" s="63"/>
      <c r="M17" s="64"/>
      <c r="N17" s="64"/>
      <c r="O17" s="64"/>
      <c r="P17" s="65"/>
    </row>
    <row r="18" ht="16.5" customHeight="1" spans="1:16">
      <c r="A18" s="56"/>
      <c r="B18" s="60"/>
      <c r="C18" s="56"/>
      <c r="D18" s="61"/>
      <c r="E18" s="61"/>
      <c r="F18" s="56"/>
      <c r="G18" s="139"/>
      <c r="H18" s="62"/>
      <c r="I18" s="62"/>
      <c r="J18" s="62">
        <f t="shared" si="0"/>
        <v>0</v>
      </c>
      <c r="K18" s="115" t="str">
        <f t="shared" si="1"/>
        <v/>
      </c>
      <c r="L18" s="63"/>
      <c r="M18" s="64"/>
      <c r="N18" s="64"/>
      <c r="O18" s="64"/>
      <c r="P18" s="65"/>
    </row>
    <row r="19" ht="16.5" customHeight="1" spans="1:16">
      <c r="A19" s="56"/>
      <c r="B19" s="60"/>
      <c r="C19" s="56"/>
      <c r="D19" s="61"/>
      <c r="E19" s="61"/>
      <c r="F19" s="56"/>
      <c r="G19" s="139"/>
      <c r="H19" s="62"/>
      <c r="I19" s="62"/>
      <c r="J19" s="62">
        <f t="shared" si="0"/>
        <v>0</v>
      </c>
      <c r="K19" s="115" t="str">
        <f t="shared" si="1"/>
        <v/>
      </c>
      <c r="L19" s="63"/>
      <c r="M19" s="64"/>
      <c r="N19" s="64"/>
      <c r="O19" s="64"/>
      <c r="P19" s="65"/>
    </row>
    <row r="20" ht="16.5" customHeight="1" spans="1:16">
      <c r="A20" s="56"/>
      <c r="B20" s="60"/>
      <c r="C20" s="56"/>
      <c r="D20" s="61"/>
      <c r="E20" s="61"/>
      <c r="F20" s="56"/>
      <c r="G20" s="139"/>
      <c r="H20" s="62"/>
      <c r="I20" s="62"/>
      <c r="J20" s="62">
        <f t="shared" si="0"/>
        <v>0</v>
      </c>
      <c r="K20" s="115" t="str">
        <f t="shared" si="1"/>
        <v/>
      </c>
      <c r="L20" s="63"/>
      <c r="M20" s="64"/>
      <c r="N20" s="64"/>
      <c r="O20" s="64"/>
      <c r="P20" s="65"/>
    </row>
    <row r="21" ht="16.5" customHeight="1" spans="1:16">
      <c r="A21" s="56"/>
      <c r="B21" s="60"/>
      <c r="C21" s="56"/>
      <c r="D21" s="61"/>
      <c r="E21" s="61"/>
      <c r="F21" s="56"/>
      <c r="G21" s="139"/>
      <c r="H21" s="62"/>
      <c r="I21" s="62"/>
      <c r="J21" s="62">
        <f t="shared" si="0"/>
        <v>0</v>
      </c>
      <c r="K21" s="115" t="str">
        <f t="shared" si="1"/>
        <v/>
      </c>
      <c r="L21" s="63"/>
      <c r="M21" s="64"/>
      <c r="N21" s="64"/>
      <c r="O21" s="64"/>
      <c r="P21" s="65"/>
    </row>
    <row r="22" ht="16.5" customHeight="1" spans="1:16">
      <c r="A22" s="56"/>
      <c r="B22" s="60"/>
      <c r="C22" s="56"/>
      <c r="D22" s="61"/>
      <c r="E22" s="61"/>
      <c r="F22" s="56"/>
      <c r="G22" s="139"/>
      <c r="H22" s="62"/>
      <c r="I22" s="62"/>
      <c r="J22" s="62">
        <f t="shared" si="0"/>
        <v>0</v>
      </c>
      <c r="K22" s="115" t="str">
        <f t="shared" si="1"/>
        <v/>
      </c>
      <c r="L22" s="63"/>
      <c r="M22" s="64"/>
      <c r="N22" s="64"/>
      <c r="O22" s="64"/>
      <c r="P22" s="65"/>
    </row>
    <row r="23" ht="16.5" customHeight="1" spans="1:16">
      <c r="A23" s="56"/>
      <c r="B23" s="60"/>
      <c r="C23" s="56"/>
      <c r="D23" s="61"/>
      <c r="E23" s="61"/>
      <c r="F23" s="56"/>
      <c r="G23" s="139"/>
      <c r="H23" s="62"/>
      <c r="I23" s="62"/>
      <c r="J23" s="62">
        <f t="shared" si="0"/>
        <v>0</v>
      </c>
      <c r="K23" s="115" t="str">
        <f t="shared" si="1"/>
        <v/>
      </c>
      <c r="L23" s="63"/>
      <c r="M23" s="64"/>
      <c r="N23" s="64"/>
      <c r="O23" s="64"/>
      <c r="P23" s="65"/>
    </row>
    <row r="24" ht="16.5" customHeight="1" spans="1:16">
      <c r="A24" s="56"/>
      <c r="B24" s="60"/>
      <c r="C24" s="56"/>
      <c r="D24" s="61"/>
      <c r="E24" s="61"/>
      <c r="F24" s="56"/>
      <c r="G24" s="139"/>
      <c r="H24" s="62"/>
      <c r="I24" s="62"/>
      <c r="J24" s="62">
        <f t="shared" si="0"/>
        <v>0</v>
      </c>
      <c r="K24" s="115" t="str">
        <f t="shared" si="1"/>
        <v/>
      </c>
      <c r="L24" s="63"/>
      <c r="M24" s="64"/>
      <c r="N24" s="64"/>
      <c r="O24" s="64"/>
      <c r="P24" s="65"/>
    </row>
    <row r="25" ht="16.5" customHeight="1" spans="1:16">
      <c r="A25" s="56"/>
      <c r="B25" s="60"/>
      <c r="C25" s="56"/>
      <c r="D25" s="61"/>
      <c r="E25" s="61"/>
      <c r="F25" s="56"/>
      <c r="G25" s="139"/>
      <c r="H25" s="62"/>
      <c r="I25" s="62"/>
      <c r="J25" s="62">
        <f t="shared" si="0"/>
        <v>0</v>
      </c>
      <c r="K25" s="115" t="str">
        <f t="shared" si="1"/>
        <v/>
      </c>
      <c r="L25" s="63"/>
      <c r="M25" s="64"/>
      <c r="N25" s="64"/>
      <c r="O25" s="64"/>
      <c r="P25" s="65"/>
    </row>
    <row r="26" ht="17.25" customHeight="1" spans="1:16">
      <c r="A26" s="128" t="s">
        <v>470</v>
      </c>
      <c r="B26" s="134"/>
      <c r="C26" s="112"/>
      <c r="D26" s="162"/>
      <c r="E26" s="162"/>
      <c r="F26" s="333" t="s">
        <v>241</v>
      </c>
      <c r="G26" s="82"/>
      <c r="H26" s="82">
        <f>ROUND(SUM(H6:H25),2)</f>
        <v>0</v>
      </c>
      <c r="I26" s="82">
        <f>ROUND(SUM(I6:I25),2)</f>
        <v>0</v>
      </c>
      <c r="J26" s="62">
        <f t="shared" si="0"/>
        <v>0</v>
      </c>
      <c r="K26" s="115" t="str">
        <f t="shared" si="1"/>
        <v/>
      </c>
      <c r="L26" s="63"/>
      <c r="M26" s="64"/>
      <c r="N26" s="64"/>
      <c r="O26" s="64"/>
      <c r="P26" s="65"/>
    </row>
    <row r="27" ht="17.25" customHeight="1" spans="1:16">
      <c r="A27" s="128" t="s">
        <v>471</v>
      </c>
      <c r="B27" s="134"/>
      <c r="C27" s="112"/>
      <c r="D27" s="162"/>
      <c r="E27" s="162"/>
      <c r="F27" s="333" t="s">
        <v>241</v>
      </c>
      <c r="G27" s="82"/>
      <c r="H27" s="82"/>
      <c r="I27" s="82"/>
      <c r="J27" s="62">
        <f t="shared" si="0"/>
        <v>0</v>
      </c>
      <c r="K27" s="115" t="str">
        <f t="shared" si="1"/>
        <v/>
      </c>
      <c r="L27" s="63"/>
      <c r="M27" s="64"/>
      <c r="N27" s="64"/>
      <c r="O27" s="64"/>
      <c r="P27" s="65"/>
    </row>
    <row r="28" ht="17.25" customHeight="1" spans="1:16">
      <c r="A28" s="128" t="s">
        <v>470</v>
      </c>
      <c r="B28" s="134"/>
      <c r="C28" s="112"/>
      <c r="D28" s="162"/>
      <c r="E28" s="162"/>
      <c r="F28" s="333" t="s">
        <v>241</v>
      </c>
      <c r="G28" s="82"/>
      <c r="H28" s="82">
        <f>H26-H27</f>
        <v>0</v>
      </c>
      <c r="I28" s="82">
        <f>I26-I27</f>
        <v>0</v>
      </c>
      <c r="J28" s="62">
        <f t="shared" si="0"/>
        <v>0</v>
      </c>
      <c r="K28" s="115" t="str">
        <f t="shared" si="1"/>
        <v/>
      </c>
      <c r="L28" s="63"/>
      <c r="M28" s="64"/>
      <c r="N28" s="64"/>
      <c r="O28" s="64"/>
      <c r="P28" s="65"/>
    </row>
    <row r="29" customHeight="1" spans="1:16">
      <c r="A29" s="68"/>
      <c r="B29" s="68"/>
      <c r="C29" s="68"/>
      <c r="D29" s="68"/>
      <c r="E29" s="123"/>
      <c r="F29" s="123"/>
      <c r="G29" s="84"/>
      <c r="H29" s="84"/>
      <c r="I29" s="84"/>
      <c r="J29" s="84"/>
      <c r="K29" s="84"/>
      <c r="L29" s="84"/>
      <c r="M29" s="64"/>
      <c r="N29" s="64"/>
      <c r="O29" s="64"/>
      <c r="P29" s="65"/>
    </row>
    <row r="30" customHeight="1" spans="1:16">
      <c r="A30" s="71"/>
      <c r="B30" s="64"/>
      <c r="C30" s="64"/>
      <c r="D30" s="64"/>
      <c r="E30" s="64"/>
      <c r="F30" s="64"/>
      <c r="G30" s="64"/>
      <c r="H30" s="64"/>
      <c r="I30" s="64"/>
      <c r="J30" s="64"/>
      <c r="K30" s="64"/>
      <c r="L30" s="64"/>
      <c r="M30" s="64"/>
      <c r="N30" s="64"/>
      <c r="O30" s="64"/>
      <c r="P30" s="65"/>
    </row>
    <row r="31" customHeight="1" spans="1:16">
      <c r="A31" s="64"/>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sheetData>
  <mergeCells count="5">
    <mergeCell ref="A1:L1"/>
    <mergeCell ref="A2:L2"/>
    <mergeCell ref="A26:B26"/>
    <mergeCell ref="A27:B27"/>
    <mergeCell ref="A28:B28"/>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tabColor rgb="FFFF0000"/>
    <pageSetUpPr fitToPage="1"/>
  </sheetPr>
  <dimension ref="A1:P86"/>
  <sheetViews>
    <sheetView view="pageBreakPreview" zoomScaleNormal="100" workbookViewId="0">
      <selection activeCell="F38" sqref="F38"/>
    </sheetView>
  </sheetViews>
  <sheetFormatPr defaultColWidth="9" defaultRowHeight="15.75" customHeight="1"/>
  <cols>
    <col min="1" max="1" width="4.33333333333333" style="48" customWidth="1"/>
    <col min="2" max="2" width="17.1666666666667" style="48" customWidth="1"/>
    <col min="3" max="3" width="8.16666666666667" style="48" customWidth="1"/>
    <col min="4" max="4" width="7.83333333333333" style="48" customWidth="1"/>
    <col min="5" max="5" width="9" style="48"/>
    <col min="6" max="6" width="9.33333333333333" style="48" customWidth="1"/>
    <col min="7" max="7" width="13" style="48" customWidth="1"/>
    <col min="8" max="8" width="11.6666666666667" style="48" customWidth="1"/>
    <col min="9" max="9" width="12" style="48" customWidth="1"/>
    <col min="10" max="11" width="8.5" style="48" customWidth="1"/>
    <col min="12" max="12" width="9.66666666666667" style="48" customWidth="1"/>
    <col min="13" max="16384" width="9" style="48"/>
  </cols>
  <sheetData>
    <row r="1" s="46" customFormat="1" ht="30" customHeight="1" spans="1:16">
      <c r="A1" s="49" t="s">
        <v>472</v>
      </c>
      <c r="B1" s="49"/>
      <c r="C1" s="49"/>
      <c r="D1" s="49"/>
      <c r="E1" s="49"/>
      <c r="F1" s="49"/>
      <c r="G1" s="49"/>
      <c r="H1" s="49"/>
      <c r="I1" s="49"/>
      <c r="J1" s="49"/>
      <c r="K1" s="49"/>
      <c r="L1" s="49"/>
    </row>
    <row r="2" ht="16.5" customHeight="1" spans="1:16">
      <c r="A2" s="50" t="s">
        <v>473</v>
      </c>
      <c r="B2" s="50"/>
      <c r="C2" s="50"/>
      <c r="D2" s="50"/>
      <c r="E2" s="50"/>
      <c r="F2" s="50"/>
      <c r="G2" s="50"/>
      <c r="H2" s="50"/>
      <c r="I2" s="51"/>
      <c r="J2" s="51"/>
      <c r="K2" s="51"/>
      <c r="L2" s="51"/>
      <c r="M2" s="51"/>
      <c r="N2" s="52"/>
      <c r="O2" s="52"/>
    </row>
    <row r="3" ht="16.5" customHeight="1" spans="1:16">
      <c r="A3" s="50"/>
      <c r="B3" s="50"/>
      <c r="C3" s="50"/>
      <c r="D3" s="50"/>
      <c r="E3" s="50"/>
      <c r="F3" s="50"/>
      <c r="G3" s="50"/>
      <c r="H3" s="50"/>
      <c r="I3" s="51"/>
      <c r="J3" s="51"/>
      <c r="K3" s="51"/>
      <c r="L3" s="53" t="s">
        <v>474</v>
      </c>
      <c r="M3" s="51"/>
      <c r="N3" s="52"/>
      <c r="O3" s="52"/>
    </row>
    <row r="4" ht="16.5" customHeight="1" spans="1:16">
      <c r="A4" s="90" t="s">
        <v>475</v>
      </c>
      <c r="B4" s="52"/>
      <c r="C4" s="52"/>
      <c r="D4" s="52"/>
      <c r="E4" s="52"/>
      <c r="F4" s="52"/>
      <c r="G4" s="52"/>
      <c r="H4" s="52"/>
      <c r="I4" s="52"/>
      <c r="J4" s="52"/>
      <c r="K4" s="52"/>
      <c r="L4" s="55" t="s">
        <v>246</v>
      </c>
      <c r="M4" s="52"/>
      <c r="N4" s="52"/>
      <c r="O4" s="52"/>
    </row>
    <row r="5" s="47" customFormat="1" ht="16.5" customHeight="1" spans="1:16">
      <c r="A5" s="56" t="s">
        <v>175</v>
      </c>
      <c r="B5" s="56" t="s">
        <v>176</v>
      </c>
      <c r="C5" s="56" t="s">
        <v>466</v>
      </c>
      <c r="D5" s="56" t="s">
        <v>291</v>
      </c>
      <c r="E5" s="56" t="s">
        <v>467</v>
      </c>
      <c r="F5" s="56" t="s">
        <v>292</v>
      </c>
      <c r="G5" s="56" t="s">
        <v>469</v>
      </c>
      <c r="H5" s="56" t="s">
        <v>111</v>
      </c>
      <c r="I5" s="56" t="s">
        <v>112</v>
      </c>
      <c r="J5" s="128" t="s">
        <v>113</v>
      </c>
      <c r="K5" s="56" t="s">
        <v>114</v>
      </c>
      <c r="L5" s="56" t="s">
        <v>247</v>
      </c>
      <c r="M5" s="58"/>
      <c r="N5" s="58"/>
      <c r="O5" s="58"/>
      <c r="P5" s="59"/>
    </row>
    <row r="6" ht="16.5" customHeight="1" spans="1:16">
      <c r="A6" s="56"/>
      <c r="B6" s="60"/>
      <c r="C6" s="56"/>
      <c r="D6" s="61"/>
      <c r="E6" s="61"/>
      <c r="F6" s="56"/>
      <c r="G6" s="139"/>
      <c r="H6" s="62"/>
      <c r="I6" s="62"/>
      <c r="J6" s="62">
        <f>I6-H6</f>
        <v>0</v>
      </c>
      <c r="K6" s="115" t="str">
        <f>IF(H6=0,"",J6/H6*100)</f>
        <v/>
      </c>
      <c r="L6" s="63"/>
      <c r="M6" s="64"/>
      <c r="N6" s="64"/>
      <c r="O6" s="64"/>
      <c r="P6" s="65"/>
    </row>
    <row r="7" ht="16.5" customHeight="1" spans="1:16">
      <c r="A7" s="56"/>
      <c r="B7" s="60"/>
      <c r="C7" s="56"/>
      <c r="D7" s="61"/>
      <c r="E7" s="61"/>
      <c r="F7" s="56"/>
      <c r="G7" s="139"/>
      <c r="H7" s="62"/>
      <c r="I7" s="62"/>
      <c r="J7" s="62">
        <f t="shared" ref="J7:J28" si="0">I7-H7</f>
        <v>0</v>
      </c>
      <c r="K7" s="115" t="str">
        <f t="shared" ref="K7:K28" si="1">IF(H7=0,"",J7/H7*100)</f>
        <v/>
      </c>
      <c r="L7" s="63"/>
      <c r="M7" s="64"/>
      <c r="N7" s="64"/>
      <c r="O7" s="64"/>
      <c r="P7" s="65"/>
    </row>
    <row r="8" ht="16.5" customHeight="1" spans="1:16">
      <c r="A8" s="56"/>
      <c r="B8" s="60"/>
      <c r="C8" s="56"/>
      <c r="D8" s="61"/>
      <c r="E8" s="61"/>
      <c r="F8" s="56"/>
      <c r="G8" s="139"/>
      <c r="H8" s="62"/>
      <c r="I8" s="62"/>
      <c r="J8" s="62">
        <f t="shared" si="0"/>
        <v>0</v>
      </c>
      <c r="K8" s="115" t="str">
        <f t="shared" si="1"/>
        <v/>
      </c>
      <c r="L8" s="63"/>
      <c r="M8" s="64"/>
      <c r="N8" s="64"/>
      <c r="O8" s="64"/>
      <c r="P8" s="65"/>
    </row>
    <row r="9" ht="16.5" customHeight="1" spans="1:16">
      <c r="A9" s="56"/>
      <c r="B9" s="60"/>
      <c r="C9" s="56"/>
      <c r="D9" s="61"/>
      <c r="E9" s="61"/>
      <c r="F9" s="56"/>
      <c r="G9" s="139"/>
      <c r="H9" s="62"/>
      <c r="I9" s="62"/>
      <c r="J9" s="62">
        <f t="shared" si="0"/>
        <v>0</v>
      </c>
      <c r="K9" s="115" t="str">
        <f t="shared" si="1"/>
        <v/>
      </c>
      <c r="L9" s="63"/>
      <c r="M9" s="64"/>
      <c r="N9" s="64"/>
      <c r="O9" s="64"/>
      <c r="P9" s="65"/>
    </row>
    <row r="10" ht="16.5" customHeight="1" spans="1:16">
      <c r="A10" s="56"/>
      <c r="B10" s="60"/>
      <c r="C10" s="56"/>
      <c r="D10" s="61"/>
      <c r="E10" s="61"/>
      <c r="F10" s="56"/>
      <c r="G10" s="139"/>
      <c r="H10" s="62"/>
      <c r="I10" s="62"/>
      <c r="J10" s="62">
        <f t="shared" si="0"/>
        <v>0</v>
      </c>
      <c r="K10" s="115" t="str">
        <f t="shared" si="1"/>
        <v/>
      </c>
      <c r="L10" s="63"/>
      <c r="M10" s="64"/>
      <c r="N10" s="64"/>
      <c r="O10" s="64"/>
      <c r="P10" s="65"/>
    </row>
    <row r="11" ht="16.5" customHeight="1" spans="1:16">
      <c r="A11" s="56"/>
      <c r="B11" s="60"/>
      <c r="C11" s="56"/>
      <c r="D11" s="61"/>
      <c r="E11" s="61"/>
      <c r="F11" s="56"/>
      <c r="G11" s="139"/>
      <c r="H11" s="62"/>
      <c r="I11" s="62"/>
      <c r="J11" s="62">
        <f t="shared" si="0"/>
        <v>0</v>
      </c>
      <c r="K11" s="115" t="str">
        <f t="shared" si="1"/>
        <v/>
      </c>
      <c r="L11" s="63"/>
      <c r="M11" s="64"/>
      <c r="N11" s="64"/>
      <c r="O11" s="64"/>
      <c r="P11" s="65"/>
    </row>
    <row r="12" ht="16.5" customHeight="1" spans="1:16">
      <c r="A12" s="56"/>
      <c r="B12" s="60"/>
      <c r="C12" s="56"/>
      <c r="D12" s="61"/>
      <c r="E12" s="61"/>
      <c r="F12" s="56"/>
      <c r="G12" s="139"/>
      <c r="H12" s="62"/>
      <c r="I12" s="62"/>
      <c r="J12" s="62">
        <f t="shared" si="0"/>
        <v>0</v>
      </c>
      <c r="K12" s="115" t="str">
        <f t="shared" si="1"/>
        <v/>
      </c>
      <c r="L12" s="63"/>
      <c r="M12" s="64"/>
      <c r="N12" s="64"/>
      <c r="O12" s="64"/>
      <c r="P12" s="65"/>
    </row>
    <row r="13" ht="16.5" customHeight="1" spans="1:16">
      <c r="A13" s="56"/>
      <c r="B13" s="60"/>
      <c r="C13" s="56"/>
      <c r="D13" s="61"/>
      <c r="E13" s="61"/>
      <c r="F13" s="56"/>
      <c r="G13" s="139"/>
      <c r="H13" s="62"/>
      <c r="I13" s="62"/>
      <c r="J13" s="62">
        <f t="shared" si="0"/>
        <v>0</v>
      </c>
      <c r="K13" s="115" t="str">
        <f t="shared" si="1"/>
        <v/>
      </c>
      <c r="L13" s="63"/>
      <c r="M13" s="64"/>
      <c r="N13" s="64"/>
      <c r="O13" s="64"/>
      <c r="P13" s="65"/>
    </row>
    <row r="14" ht="16.5" customHeight="1" spans="1:16">
      <c r="A14" s="56"/>
      <c r="B14" s="60"/>
      <c r="C14" s="56"/>
      <c r="D14" s="61"/>
      <c r="E14" s="61"/>
      <c r="F14" s="56"/>
      <c r="G14" s="139"/>
      <c r="H14" s="62"/>
      <c r="I14" s="62"/>
      <c r="J14" s="62">
        <f t="shared" si="0"/>
        <v>0</v>
      </c>
      <c r="K14" s="115" t="str">
        <f t="shared" si="1"/>
        <v/>
      </c>
      <c r="L14" s="63"/>
      <c r="M14" s="64"/>
      <c r="N14" s="64"/>
      <c r="O14" s="64"/>
      <c r="P14" s="65"/>
    </row>
    <row r="15" ht="16.5" customHeight="1" spans="1:16">
      <c r="A15" s="56"/>
      <c r="B15" s="60"/>
      <c r="C15" s="56"/>
      <c r="D15" s="61"/>
      <c r="E15" s="61"/>
      <c r="F15" s="56"/>
      <c r="G15" s="139"/>
      <c r="H15" s="62"/>
      <c r="I15" s="62"/>
      <c r="J15" s="62">
        <f t="shared" si="0"/>
        <v>0</v>
      </c>
      <c r="K15" s="115" t="str">
        <f t="shared" si="1"/>
        <v/>
      </c>
      <c r="L15" s="63"/>
      <c r="M15" s="64"/>
      <c r="N15" s="64"/>
      <c r="O15" s="64"/>
      <c r="P15" s="65"/>
    </row>
    <row r="16" ht="16.5" customHeight="1" spans="1:16">
      <c r="A16" s="56"/>
      <c r="B16" s="60"/>
      <c r="C16" s="56"/>
      <c r="D16" s="61"/>
      <c r="E16" s="61"/>
      <c r="F16" s="56"/>
      <c r="G16" s="139"/>
      <c r="H16" s="62"/>
      <c r="I16" s="62"/>
      <c r="J16" s="62">
        <f t="shared" si="0"/>
        <v>0</v>
      </c>
      <c r="K16" s="115" t="str">
        <f t="shared" si="1"/>
        <v/>
      </c>
      <c r="L16" s="63"/>
      <c r="M16" s="64"/>
      <c r="N16" s="64"/>
      <c r="O16" s="64"/>
      <c r="P16" s="65"/>
    </row>
    <row r="17" ht="16.5" customHeight="1" spans="1:16">
      <c r="A17" s="56"/>
      <c r="B17" s="60"/>
      <c r="C17" s="56"/>
      <c r="D17" s="61"/>
      <c r="E17" s="61"/>
      <c r="F17" s="56"/>
      <c r="G17" s="139"/>
      <c r="H17" s="62"/>
      <c r="I17" s="62"/>
      <c r="J17" s="62">
        <f t="shared" si="0"/>
        <v>0</v>
      </c>
      <c r="K17" s="115" t="str">
        <f t="shared" si="1"/>
        <v/>
      </c>
      <c r="L17" s="63"/>
      <c r="M17" s="64"/>
      <c r="N17" s="64"/>
      <c r="O17" s="64"/>
      <c r="P17" s="65"/>
    </row>
    <row r="18" ht="16.5" customHeight="1" spans="1:16">
      <c r="A18" s="56"/>
      <c r="B18" s="60"/>
      <c r="C18" s="56"/>
      <c r="D18" s="61"/>
      <c r="E18" s="61"/>
      <c r="F18" s="56"/>
      <c r="G18" s="139"/>
      <c r="H18" s="62"/>
      <c r="I18" s="62"/>
      <c r="J18" s="62">
        <f t="shared" si="0"/>
        <v>0</v>
      </c>
      <c r="K18" s="115" t="str">
        <f t="shared" si="1"/>
        <v/>
      </c>
      <c r="L18" s="63"/>
      <c r="M18" s="64"/>
      <c r="N18" s="64"/>
      <c r="O18" s="64"/>
      <c r="P18" s="65"/>
    </row>
    <row r="19" ht="16.5" customHeight="1" spans="1:16">
      <c r="A19" s="56"/>
      <c r="B19" s="60"/>
      <c r="C19" s="56"/>
      <c r="D19" s="61"/>
      <c r="E19" s="61"/>
      <c r="F19" s="56"/>
      <c r="G19" s="139"/>
      <c r="H19" s="62"/>
      <c r="I19" s="62"/>
      <c r="J19" s="62">
        <f t="shared" si="0"/>
        <v>0</v>
      </c>
      <c r="K19" s="115" t="str">
        <f t="shared" si="1"/>
        <v/>
      </c>
      <c r="L19" s="63"/>
      <c r="M19" s="64"/>
      <c r="N19" s="64"/>
      <c r="O19" s="64"/>
      <c r="P19" s="65"/>
    </row>
    <row r="20" ht="16.5" customHeight="1" spans="1:16">
      <c r="A20" s="56"/>
      <c r="B20" s="60"/>
      <c r="C20" s="56"/>
      <c r="D20" s="61"/>
      <c r="E20" s="61"/>
      <c r="F20" s="56"/>
      <c r="G20" s="139"/>
      <c r="H20" s="62"/>
      <c r="I20" s="62"/>
      <c r="J20" s="62">
        <f t="shared" si="0"/>
        <v>0</v>
      </c>
      <c r="K20" s="115" t="str">
        <f t="shared" si="1"/>
        <v/>
      </c>
      <c r="L20" s="63"/>
      <c r="M20" s="64"/>
      <c r="N20" s="64"/>
      <c r="O20" s="64"/>
      <c r="P20" s="65"/>
    </row>
    <row r="21" ht="16.5" customHeight="1" spans="1:16">
      <c r="A21" s="56"/>
      <c r="B21" s="60"/>
      <c r="C21" s="56"/>
      <c r="D21" s="61"/>
      <c r="E21" s="61"/>
      <c r="F21" s="56"/>
      <c r="G21" s="139"/>
      <c r="H21" s="62"/>
      <c r="I21" s="62"/>
      <c r="J21" s="62">
        <f t="shared" si="0"/>
        <v>0</v>
      </c>
      <c r="K21" s="115" t="str">
        <f t="shared" si="1"/>
        <v/>
      </c>
      <c r="L21" s="63"/>
      <c r="M21" s="64"/>
      <c r="N21" s="64"/>
      <c r="O21" s="64"/>
      <c r="P21" s="65"/>
    </row>
    <row r="22" ht="16.5" customHeight="1" spans="1:16">
      <c r="A22" s="56"/>
      <c r="B22" s="60"/>
      <c r="C22" s="56"/>
      <c r="D22" s="61"/>
      <c r="E22" s="61"/>
      <c r="F22" s="56"/>
      <c r="G22" s="139"/>
      <c r="H22" s="62"/>
      <c r="I22" s="62"/>
      <c r="J22" s="62">
        <f t="shared" si="0"/>
        <v>0</v>
      </c>
      <c r="K22" s="115" t="str">
        <f t="shared" si="1"/>
        <v/>
      </c>
      <c r="L22" s="63"/>
      <c r="M22" s="64"/>
      <c r="N22" s="64"/>
      <c r="O22" s="64"/>
      <c r="P22" s="65"/>
    </row>
    <row r="23" ht="16.5" customHeight="1" spans="1:16">
      <c r="A23" s="56"/>
      <c r="B23" s="60"/>
      <c r="C23" s="56"/>
      <c r="D23" s="61"/>
      <c r="E23" s="61"/>
      <c r="F23" s="56"/>
      <c r="G23" s="139"/>
      <c r="H23" s="62"/>
      <c r="I23" s="62"/>
      <c r="J23" s="62">
        <f t="shared" si="0"/>
        <v>0</v>
      </c>
      <c r="K23" s="115" t="str">
        <f t="shared" si="1"/>
        <v/>
      </c>
      <c r="L23" s="63"/>
      <c r="M23" s="64"/>
      <c r="N23" s="64"/>
      <c r="O23" s="64"/>
      <c r="P23" s="65"/>
    </row>
    <row r="24" ht="16.5" customHeight="1" spans="1:16">
      <c r="A24" s="56"/>
      <c r="B24" s="60"/>
      <c r="C24" s="56"/>
      <c r="D24" s="61"/>
      <c r="E24" s="61"/>
      <c r="F24" s="56"/>
      <c r="G24" s="139"/>
      <c r="H24" s="62"/>
      <c r="I24" s="62"/>
      <c r="J24" s="62">
        <f t="shared" si="0"/>
        <v>0</v>
      </c>
      <c r="K24" s="115" t="str">
        <f t="shared" si="1"/>
        <v/>
      </c>
      <c r="L24" s="63"/>
      <c r="M24" s="64"/>
      <c r="N24" s="64"/>
      <c r="O24" s="64"/>
      <c r="P24" s="65"/>
    </row>
    <row r="25" ht="16.5" customHeight="1" spans="1:16">
      <c r="A25" s="56"/>
      <c r="B25" s="60"/>
      <c r="C25" s="56"/>
      <c r="D25" s="61"/>
      <c r="E25" s="61"/>
      <c r="F25" s="56"/>
      <c r="G25" s="139"/>
      <c r="H25" s="62"/>
      <c r="I25" s="62"/>
      <c r="J25" s="62">
        <f t="shared" si="0"/>
        <v>0</v>
      </c>
      <c r="K25" s="115" t="str">
        <f t="shared" si="1"/>
        <v/>
      </c>
      <c r="L25" s="63"/>
      <c r="M25" s="64"/>
      <c r="N25" s="64"/>
      <c r="O25" s="64"/>
      <c r="P25" s="65"/>
    </row>
    <row r="26" ht="17.25" customHeight="1" spans="1:16">
      <c r="A26" s="128" t="s">
        <v>470</v>
      </c>
      <c r="B26" s="134"/>
      <c r="C26" s="112"/>
      <c r="D26" s="162"/>
      <c r="E26" s="162"/>
      <c r="F26" s="333" t="s">
        <v>241</v>
      </c>
      <c r="G26" s="82"/>
      <c r="H26" s="82">
        <f>ROUND(SUM(H6:H25),2)</f>
        <v>0</v>
      </c>
      <c r="I26" s="82">
        <f>ROUND(SUM(I6:I25),2)</f>
        <v>0</v>
      </c>
      <c r="J26" s="62">
        <f t="shared" si="0"/>
        <v>0</v>
      </c>
      <c r="K26" s="115" t="str">
        <f t="shared" si="1"/>
        <v/>
      </c>
      <c r="L26" s="63"/>
      <c r="M26" s="64"/>
      <c r="N26" s="64"/>
      <c r="O26" s="64"/>
      <c r="P26" s="65"/>
    </row>
    <row r="27" ht="17.25" customHeight="1" spans="1:16">
      <c r="A27" s="128" t="s">
        <v>471</v>
      </c>
      <c r="B27" s="134"/>
      <c r="C27" s="112"/>
      <c r="D27" s="162"/>
      <c r="E27" s="162"/>
      <c r="F27" s="333" t="s">
        <v>241</v>
      </c>
      <c r="G27" s="82"/>
      <c r="H27" s="82"/>
      <c r="I27" s="82"/>
      <c r="J27" s="62">
        <f t="shared" si="0"/>
        <v>0</v>
      </c>
      <c r="K27" s="115" t="str">
        <f t="shared" si="1"/>
        <v/>
      </c>
      <c r="L27" s="63"/>
      <c r="M27" s="64"/>
      <c r="N27" s="64"/>
      <c r="O27" s="64"/>
      <c r="P27" s="65"/>
    </row>
    <row r="28" ht="17.25" customHeight="1" spans="1:16">
      <c r="A28" s="128" t="s">
        <v>470</v>
      </c>
      <c r="B28" s="134"/>
      <c r="C28" s="112"/>
      <c r="D28" s="162"/>
      <c r="E28" s="162"/>
      <c r="F28" s="333" t="s">
        <v>241</v>
      </c>
      <c r="G28" s="82"/>
      <c r="H28" s="82">
        <f>H26-H27</f>
        <v>0</v>
      </c>
      <c r="I28" s="82">
        <f>I26-I27</f>
        <v>0</v>
      </c>
      <c r="J28" s="62">
        <f t="shared" si="0"/>
        <v>0</v>
      </c>
      <c r="K28" s="115" t="str">
        <f t="shared" si="1"/>
        <v/>
      </c>
      <c r="L28" s="63"/>
      <c r="M28" s="64"/>
      <c r="N28" s="64"/>
      <c r="O28" s="64"/>
      <c r="P28" s="65"/>
    </row>
    <row r="29" customHeight="1" spans="1:16">
      <c r="A29" s="68"/>
      <c r="B29" s="68"/>
      <c r="C29" s="68"/>
      <c r="D29" s="68"/>
      <c r="E29" s="123"/>
      <c r="F29" s="123"/>
      <c r="G29" s="84"/>
      <c r="H29" s="84"/>
      <c r="I29" s="84"/>
      <c r="J29" s="84"/>
      <c r="K29" s="84"/>
      <c r="L29" s="84"/>
      <c r="M29" s="64"/>
      <c r="N29" s="64"/>
      <c r="O29" s="64"/>
      <c r="P29" s="65"/>
    </row>
    <row r="30" customHeight="1" spans="1:16">
      <c r="A30" s="71"/>
      <c r="B30" s="64"/>
      <c r="C30" s="64"/>
      <c r="D30" s="64"/>
      <c r="E30" s="64"/>
      <c r="F30" s="64"/>
      <c r="G30" s="64"/>
      <c r="H30" s="64"/>
      <c r="I30" s="64"/>
      <c r="J30" s="64"/>
      <c r="K30" s="64"/>
      <c r="L30" s="64"/>
      <c r="M30" s="64"/>
      <c r="N30" s="64"/>
      <c r="O30" s="64"/>
      <c r="P30" s="65"/>
    </row>
    <row r="31" customHeight="1" spans="1:16">
      <c r="A31" s="64"/>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sheetData>
  <mergeCells count="5">
    <mergeCell ref="A1:L1"/>
    <mergeCell ref="A2:L2"/>
    <mergeCell ref="A26:B26"/>
    <mergeCell ref="A27:B27"/>
    <mergeCell ref="A28:B28"/>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P86"/>
  <sheetViews>
    <sheetView view="pageBreakPreview" zoomScaleNormal="100" workbookViewId="0">
      <selection activeCell="K27" sqref="K27"/>
    </sheetView>
  </sheetViews>
  <sheetFormatPr defaultColWidth="9" defaultRowHeight="15.75" customHeight="1"/>
  <cols>
    <col min="1" max="1" width="5.16666666666667" style="48" customWidth="1"/>
    <col min="2" max="2" width="23.1666666666667" style="48" customWidth="1"/>
    <col min="3" max="3" width="17.1666666666667" style="48" customWidth="1"/>
    <col min="4" max="4" width="13.5" style="48" customWidth="1"/>
    <col min="5" max="5" width="15.5" style="328" customWidth="1"/>
    <col min="6" max="6" width="14.5" style="48" customWidth="1"/>
    <col min="7" max="7" width="12.1666666666667" style="48" customWidth="1"/>
    <col min="8" max="8" width="9.5" style="48" customWidth="1"/>
    <col min="9" max="9" width="14" style="48" customWidth="1"/>
    <col min="10" max="16384" width="9" style="48"/>
  </cols>
  <sheetData>
    <row r="1" s="46" customFormat="1" ht="30" customHeight="1" spans="1:16">
      <c r="A1" s="49" t="s">
        <v>476</v>
      </c>
      <c r="B1" s="49"/>
      <c r="C1" s="49"/>
      <c r="D1" s="49"/>
      <c r="E1" s="49"/>
      <c r="F1" s="49"/>
      <c r="G1" s="49"/>
      <c r="H1" s="49"/>
      <c r="I1" s="49"/>
    </row>
    <row r="2" ht="16.5" customHeight="1" spans="1:16">
      <c r="A2" s="50" t="str">
        <f>公用信息!E7</f>
        <v>评估基准日：2025年10月31日</v>
      </c>
      <c r="B2" s="50"/>
      <c r="C2" s="50"/>
      <c r="D2" s="50"/>
      <c r="E2" s="51"/>
      <c r="F2" s="51"/>
      <c r="G2" s="51"/>
      <c r="H2" s="51"/>
      <c r="I2" s="51"/>
      <c r="J2" s="52"/>
      <c r="K2" s="52"/>
      <c r="L2" s="52"/>
      <c r="M2" s="52"/>
      <c r="N2" s="52"/>
      <c r="O2" s="52"/>
    </row>
    <row r="3" ht="16.5" customHeight="1" spans="1:16">
      <c r="A3" s="50"/>
      <c r="B3" s="50"/>
      <c r="C3" s="50"/>
      <c r="D3" s="50"/>
      <c r="E3" s="51"/>
      <c r="F3" s="51"/>
      <c r="G3" s="51"/>
      <c r="H3" s="53" t="s">
        <v>477</v>
      </c>
      <c r="I3" s="53"/>
      <c r="J3" s="52"/>
      <c r="K3" s="52"/>
      <c r="L3" s="52"/>
      <c r="M3" s="52"/>
      <c r="N3" s="52"/>
      <c r="O3" s="52"/>
    </row>
    <row r="4" ht="16.5" customHeight="1" spans="1:16">
      <c r="A4" s="90" t="str">
        <f>公用信息!E6</f>
        <v>被评估单位：杭州建德杭氧气体有限公司</v>
      </c>
      <c r="B4" s="52"/>
      <c r="C4" s="52"/>
      <c r="D4" s="52"/>
      <c r="E4" s="329"/>
      <c r="F4" s="52"/>
      <c r="G4" s="52"/>
      <c r="H4" s="156" t="e">
        <f>#REF!</f>
        <v>#REF!</v>
      </c>
      <c r="I4" s="156"/>
      <c r="J4" s="52"/>
      <c r="K4" s="52"/>
      <c r="L4" s="52"/>
      <c r="M4" s="52"/>
      <c r="N4" s="52"/>
      <c r="O4" s="52"/>
    </row>
    <row r="5" s="47" customFormat="1" ht="16.5" customHeight="1" spans="1:16">
      <c r="A5" s="56" t="s">
        <v>175</v>
      </c>
      <c r="B5" s="56" t="s">
        <v>314</v>
      </c>
      <c r="C5" s="56" t="s">
        <v>315</v>
      </c>
      <c r="D5" s="56" t="s">
        <v>316</v>
      </c>
      <c r="E5" s="56" t="s">
        <v>111</v>
      </c>
      <c r="F5" s="56" t="s">
        <v>112</v>
      </c>
      <c r="G5" s="128" t="s">
        <v>113</v>
      </c>
      <c r="H5" s="56" t="s">
        <v>114</v>
      </c>
      <c r="I5" s="56" t="s">
        <v>247</v>
      </c>
      <c r="J5" s="58"/>
      <c r="K5" s="58"/>
      <c r="L5" s="58"/>
      <c r="M5" s="58"/>
      <c r="N5" s="58"/>
      <c r="O5" s="58"/>
      <c r="P5" s="59"/>
    </row>
    <row r="6" ht="16.5" customHeight="1" spans="1:16">
      <c r="A6" s="56"/>
      <c r="B6" s="60"/>
      <c r="C6" s="56"/>
      <c r="D6" s="61"/>
      <c r="E6" s="132"/>
      <c r="F6" s="62"/>
      <c r="G6" s="62">
        <f>F6-E6</f>
        <v>0</v>
      </c>
      <c r="H6" s="115" t="str">
        <f>IF(E6=0,"",G6/E6*100)</f>
        <v/>
      </c>
      <c r="I6" s="63"/>
      <c r="J6" s="64"/>
      <c r="K6" s="64"/>
      <c r="L6" s="64"/>
      <c r="M6" s="64"/>
      <c r="N6" s="64"/>
      <c r="O6" s="64"/>
      <c r="P6" s="65"/>
    </row>
    <row r="7" ht="16.5" customHeight="1" spans="1:16">
      <c r="A7" s="56"/>
      <c r="B7" s="60"/>
      <c r="C7" s="56"/>
      <c r="D7" s="61"/>
      <c r="E7" s="132"/>
      <c r="F7" s="62"/>
      <c r="G7" s="62">
        <f>F7-E7</f>
        <v>0</v>
      </c>
      <c r="H7" s="115" t="str">
        <f>IF(E7=0,"",G7/E7*100)</f>
        <v/>
      </c>
      <c r="I7" s="63"/>
      <c r="J7" s="64"/>
      <c r="K7" s="64"/>
      <c r="L7" s="64"/>
      <c r="M7" s="64"/>
      <c r="N7" s="64"/>
      <c r="O7" s="64"/>
      <c r="P7" s="65"/>
    </row>
    <row r="8" ht="16.5" customHeight="1" spans="1:16">
      <c r="A8" s="56"/>
      <c r="B8" s="60"/>
      <c r="C8" s="56"/>
      <c r="D8" s="61"/>
      <c r="E8" s="132"/>
      <c r="F8" s="62"/>
      <c r="G8" s="62">
        <f>F8-E8</f>
        <v>0</v>
      </c>
      <c r="H8" s="115" t="str">
        <f>IF(E8=0,"",G8/E8*100)</f>
        <v/>
      </c>
      <c r="I8" s="63"/>
      <c r="J8" s="64"/>
      <c r="K8" s="64"/>
      <c r="L8" s="64"/>
      <c r="M8" s="64"/>
      <c r="N8" s="64"/>
      <c r="O8" s="64"/>
      <c r="P8" s="65"/>
    </row>
    <row r="9" ht="16.5" customHeight="1" spans="1:16">
      <c r="A9" s="56"/>
      <c r="B9" s="60"/>
      <c r="C9" s="56"/>
      <c r="D9" s="61"/>
      <c r="E9" s="132"/>
      <c r="F9" s="62"/>
      <c r="G9" s="62">
        <f t="shared" ref="G9:G28" si="0">F9-E9</f>
        <v>0</v>
      </c>
      <c r="H9" s="115" t="str">
        <f t="shared" ref="H9:H28" si="1">IF(E9=0,"",G9/E9*100)</f>
        <v/>
      </c>
      <c r="I9" s="63"/>
      <c r="J9" s="64"/>
      <c r="K9" s="64"/>
      <c r="L9" s="64"/>
      <c r="M9" s="64"/>
      <c r="N9" s="64"/>
      <c r="O9" s="64"/>
      <c r="P9" s="65"/>
    </row>
    <row r="10" ht="16.5" customHeight="1" spans="1:16">
      <c r="A10" s="56"/>
      <c r="B10" s="60"/>
      <c r="C10" s="56"/>
      <c r="D10" s="61"/>
      <c r="E10" s="132"/>
      <c r="F10" s="62"/>
      <c r="G10" s="62">
        <f t="shared" si="0"/>
        <v>0</v>
      </c>
      <c r="H10" s="115" t="str">
        <f t="shared" si="1"/>
        <v/>
      </c>
      <c r="I10" s="63"/>
      <c r="J10" s="64"/>
      <c r="K10" s="64"/>
      <c r="L10" s="64"/>
      <c r="M10" s="64"/>
      <c r="N10" s="64"/>
      <c r="O10" s="64"/>
      <c r="P10" s="65"/>
    </row>
    <row r="11" ht="16.5" customHeight="1" spans="1:16">
      <c r="A11" s="56"/>
      <c r="B11" s="60"/>
      <c r="C11" s="56"/>
      <c r="D11" s="61"/>
      <c r="E11" s="132"/>
      <c r="F11" s="62"/>
      <c r="G11" s="62">
        <f t="shared" si="0"/>
        <v>0</v>
      </c>
      <c r="H11" s="115" t="str">
        <f t="shared" si="1"/>
        <v/>
      </c>
      <c r="I11" s="63"/>
      <c r="J11" s="64"/>
      <c r="K11" s="64"/>
      <c r="L11" s="64"/>
      <c r="M11" s="64"/>
      <c r="N11" s="64"/>
      <c r="O11" s="64"/>
      <c r="P11" s="65"/>
    </row>
    <row r="12" ht="16.5" customHeight="1" spans="1:16">
      <c r="A12" s="56"/>
      <c r="B12" s="60"/>
      <c r="C12" s="56"/>
      <c r="D12" s="61"/>
      <c r="E12" s="132"/>
      <c r="F12" s="62"/>
      <c r="G12" s="62">
        <f t="shared" si="0"/>
        <v>0</v>
      </c>
      <c r="H12" s="115" t="str">
        <f t="shared" si="1"/>
        <v/>
      </c>
      <c r="I12" s="63"/>
      <c r="J12" s="64"/>
      <c r="K12" s="64"/>
      <c r="L12" s="64"/>
      <c r="M12" s="64"/>
      <c r="N12" s="64"/>
      <c r="O12" s="64"/>
      <c r="P12" s="65"/>
    </row>
    <row r="13" ht="16.5" customHeight="1" spans="1:16">
      <c r="A13" s="56"/>
      <c r="B13" s="60"/>
      <c r="C13" s="56"/>
      <c r="D13" s="61"/>
      <c r="E13" s="132"/>
      <c r="F13" s="62"/>
      <c r="G13" s="62">
        <f t="shared" si="0"/>
        <v>0</v>
      </c>
      <c r="H13" s="115" t="str">
        <f t="shared" si="1"/>
        <v/>
      </c>
      <c r="I13" s="63"/>
      <c r="J13" s="64"/>
      <c r="K13" s="64"/>
      <c r="L13" s="64"/>
      <c r="M13" s="64"/>
      <c r="N13" s="64"/>
      <c r="O13" s="64"/>
      <c r="P13" s="65"/>
    </row>
    <row r="14" ht="16.5" customHeight="1" spans="1:16">
      <c r="A14" s="56"/>
      <c r="B14" s="60"/>
      <c r="C14" s="56"/>
      <c r="D14" s="61"/>
      <c r="E14" s="132"/>
      <c r="F14" s="62"/>
      <c r="G14" s="62">
        <f t="shared" si="0"/>
        <v>0</v>
      </c>
      <c r="H14" s="115" t="str">
        <f t="shared" si="1"/>
        <v/>
      </c>
      <c r="I14" s="63"/>
      <c r="J14" s="64"/>
      <c r="K14" s="64"/>
      <c r="L14" s="64"/>
      <c r="M14" s="64"/>
      <c r="N14" s="64"/>
      <c r="O14" s="64"/>
      <c r="P14" s="65"/>
    </row>
    <row r="15" ht="16.5" customHeight="1" spans="1:16">
      <c r="A15" s="56"/>
      <c r="B15" s="60"/>
      <c r="C15" s="56"/>
      <c r="D15" s="61"/>
      <c r="E15" s="132"/>
      <c r="F15" s="62"/>
      <c r="G15" s="62">
        <f t="shared" si="0"/>
        <v>0</v>
      </c>
      <c r="H15" s="115" t="str">
        <f t="shared" si="1"/>
        <v/>
      </c>
      <c r="I15" s="63"/>
      <c r="J15" s="64"/>
      <c r="K15" s="64"/>
      <c r="L15" s="64"/>
      <c r="M15" s="64"/>
      <c r="N15" s="64"/>
      <c r="O15" s="64"/>
      <c r="P15" s="65"/>
    </row>
    <row r="16" ht="16.5" customHeight="1" spans="1:16">
      <c r="A16" s="56"/>
      <c r="B16" s="60"/>
      <c r="C16" s="56"/>
      <c r="D16" s="61"/>
      <c r="E16" s="132"/>
      <c r="F16" s="62"/>
      <c r="G16" s="62">
        <f t="shared" si="0"/>
        <v>0</v>
      </c>
      <c r="H16" s="115" t="str">
        <f t="shared" si="1"/>
        <v/>
      </c>
      <c r="I16" s="63"/>
      <c r="J16" s="64"/>
      <c r="K16" s="64"/>
      <c r="L16" s="64"/>
      <c r="M16" s="64"/>
      <c r="N16" s="64"/>
      <c r="O16" s="64"/>
      <c r="P16" s="65"/>
    </row>
    <row r="17" ht="16.5" customHeight="1" spans="1:16">
      <c r="A17" s="56"/>
      <c r="B17" s="60"/>
      <c r="C17" s="56"/>
      <c r="D17" s="61"/>
      <c r="E17" s="132"/>
      <c r="F17" s="62"/>
      <c r="G17" s="62">
        <f t="shared" si="0"/>
        <v>0</v>
      </c>
      <c r="H17" s="115" t="str">
        <f t="shared" si="1"/>
        <v/>
      </c>
      <c r="I17" s="63"/>
      <c r="J17" s="64"/>
      <c r="K17" s="64"/>
      <c r="L17" s="64"/>
      <c r="M17" s="64"/>
      <c r="N17" s="64"/>
      <c r="O17" s="64"/>
      <c r="P17" s="65"/>
    </row>
    <row r="18" ht="16.5" customHeight="1" spans="1:16">
      <c r="A18" s="56"/>
      <c r="B18" s="60"/>
      <c r="C18" s="56"/>
      <c r="D18" s="61"/>
      <c r="E18" s="132"/>
      <c r="F18" s="62"/>
      <c r="G18" s="62">
        <f t="shared" si="0"/>
        <v>0</v>
      </c>
      <c r="H18" s="115" t="str">
        <f t="shared" si="1"/>
        <v/>
      </c>
      <c r="I18" s="63"/>
      <c r="J18" s="64"/>
      <c r="K18" s="64"/>
      <c r="L18" s="64"/>
      <c r="M18" s="64"/>
      <c r="N18" s="64"/>
      <c r="O18" s="64"/>
      <c r="P18" s="65"/>
    </row>
    <row r="19" ht="16.5" customHeight="1" spans="1:16">
      <c r="A19" s="56"/>
      <c r="B19" s="60"/>
      <c r="C19" s="56"/>
      <c r="D19" s="61"/>
      <c r="E19" s="132"/>
      <c r="F19" s="62"/>
      <c r="G19" s="62">
        <f t="shared" si="0"/>
        <v>0</v>
      </c>
      <c r="H19" s="115" t="str">
        <f t="shared" si="1"/>
        <v/>
      </c>
      <c r="I19" s="63"/>
      <c r="J19" s="64"/>
      <c r="K19" s="64"/>
      <c r="L19" s="64"/>
      <c r="M19" s="64"/>
      <c r="N19" s="64"/>
      <c r="O19" s="64"/>
      <c r="P19" s="65"/>
    </row>
    <row r="20" ht="16.5" customHeight="1" spans="1:16">
      <c r="A20" s="56"/>
      <c r="B20" s="60"/>
      <c r="C20" s="56"/>
      <c r="D20" s="61"/>
      <c r="E20" s="132"/>
      <c r="F20" s="62"/>
      <c r="G20" s="62">
        <f t="shared" si="0"/>
        <v>0</v>
      </c>
      <c r="H20" s="115" t="str">
        <f t="shared" si="1"/>
        <v/>
      </c>
      <c r="I20" s="63"/>
      <c r="J20" s="64"/>
      <c r="K20" s="64"/>
      <c r="L20" s="64"/>
      <c r="M20" s="64"/>
      <c r="N20" s="64"/>
      <c r="O20" s="64"/>
      <c r="P20" s="65"/>
    </row>
    <row r="21" ht="16.5" customHeight="1" spans="1:16">
      <c r="A21" s="56"/>
      <c r="B21" s="60"/>
      <c r="C21" s="56"/>
      <c r="D21" s="61"/>
      <c r="E21" s="132"/>
      <c r="F21" s="62"/>
      <c r="G21" s="62">
        <f t="shared" si="0"/>
        <v>0</v>
      </c>
      <c r="H21" s="115" t="str">
        <f t="shared" si="1"/>
        <v/>
      </c>
      <c r="I21" s="63"/>
      <c r="J21" s="64"/>
      <c r="K21" s="64"/>
      <c r="L21" s="64"/>
      <c r="M21" s="64"/>
      <c r="N21" s="64"/>
      <c r="O21" s="64"/>
      <c r="P21" s="65"/>
    </row>
    <row r="22" ht="16.5" customHeight="1" spans="1:16">
      <c r="A22" s="56"/>
      <c r="B22" s="60"/>
      <c r="C22" s="56"/>
      <c r="D22" s="61"/>
      <c r="E22" s="132"/>
      <c r="F22" s="62"/>
      <c r="G22" s="62">
        <f t="shared" si="0"/>
        <v>0</v>
      </c>
      <c r="H22" s="115" t="str">
        <f t="shared" si="1"/>
        <v/>
      </c>
      <c r="I22" s="63"/>
      <c r="J22" s="64"/>
      <c r="K22" s="64"/>
      <c r="L22" s="64"/>
      <c r="M22" s="64"/>
      <c r="N22" s="64"/>
      <c r="O22" s="64"/>
      <c r="P22" s="65"/>
    </row>
    <row r="23" ht="16.5" customHeight="1" spans="1:16">
      <c r="A23" s="56"/>
      <c r="B23" s="60"/>
      <c r="C23" s="56"/>
      <c r="D23" s="61"/>
      <c r="E23" s="132"/>
      <c r="F23" s="62"/>
      <c r="G23" s="62">
        <f t="shared" si="0"/>
        <v>0</v>
      </c>
      <c r="H23" s="115" t="str">
        <f t="shared" si="1"/>
        <v/>
      </c>
      <c r="I23" s="63"/>
      <c r="J23" s="64"/>
      <c r="K23" s="64"/>
      <c r="L23" s="64"/>
      <c r="M23" s="64"/>
      <c r="N23" s="64"/>
      <c r="O23" s="64"/>
      <c r="P23" s="65"/>
    </row>
    <row r="24" ht="16.5" customHeight="1" spans="1:16">
      <c r="A24" s="56"/>
      <c r="B24" s="60"/>
      <c r="C24" s="56"/>
      <c r="D24" s="61"/>
      <c r="E24" s="132"/>
      <c r="F24" s="62"/>
      <c r="G24" s="62">
        <f t="shared" si="0"/>
        <v>0</v>
      </c>
      <c r="H24" s="115" t="str">
        <f t="shared" si="1"/>
        <v/>
      </c>
      <c r="I24" s="63"/>
      <c r="J24" s="64"/>
      <c r="K24" s="64"/>
      <c r="L24" s="64"/>
      <c r="M24" s="64"/>
      <c r="N24" s="64"/>
      <c r="O24" s="64"/>
      <c r="P24" s="65"/>
    </row>
    <row r="25" ht="16.5" customHeight="1" spans="1:16">
      <c r="A25" s="56"/>
      <c r="B25" s="60"/>
      <c r="C25" s="56"/>
      <c r="D25" s="61"/>
      <c r="E25" s="132"/>
      <c r="F25" s="62"/>
      <c r="G25" s="62">
        <f t="shared" si="0"/>
        <v>0</v>
      </c>
      <c r="H25" s="115" t="str">
        <f t="shared" si="1"/>
        <v/>
      </c>
      <c r="I25" s="63"/>
      <c r="J25" s="64"/>
      <c r="K25" s="64"/>
      <c r="L25" s="64"/>
      <c r="M25" s="64"/>
      <c r="N25" s="64"/>
      <c r="O25" s="64"/>
      <c r="P25" s="65"/>
    </row>
    <row r="26" ht="16.5" customHeight="1" spans="1:16">
      <c r="A26" s="67" t="s">
        <v>309</v>
      </c>
      <c r="B26" s="57"/>
      <c r="C26" s="56"/>
      <c r="D26" s="61"/>
      <c r="E26" s="132">
        <f>ROUND(SUM(E6:E25),2)</f>
        <v>0</v>
      </c>
      <c r="F26" s="132">
        <f>ROUND(SUM(F6:F25),2)</f>
        <v>0</v>
      </c>
      <c r="G26" s="62">
        <f t="shared" si="0"/>
        <v>0</v>
      </c>
      <c r="H26" s="115" t="str">
        <f t="shared" si="1"/>
        <v/>
      </c>
      <c r="I26" s="63"/>
      <c r="J26" s="64"/>
      <c r="K26" s="64"/>
      <c r="L26" s="64"/>
      <c r="M26" s="64"/>
      <c r="N26" s="64"/>
      <c r="O26" s="64"/>
      <c r="P26" s="65"/>
    </row>
    <row r="27" ht="16.5" customHeight="1" spans="1:16">
      <c r="A27" s="67" t="s">
        <v>478</v>
      </c>
      <c r="B27" s="57"/>
      <c r="C27" s="56"/>
      <c r="D27" s="61"/>
      <c r="E27" s="132"/>
      <c r="F27" s="62"/>
      <c r="G27" s="62">
        <f t="shared" si="0"/>
        <v>0</v>
      </c>
      <c r="H27" s="115" t="str">
        <f t="shared" si="1"/>
        <v/>
      </c>
      <c r="I27" s="63"/>
      <c r="J27" s="64"/>
      <c r="K27" s="64"/>
      <c r="L27" s="64"/>
      <c r="M27" s="64"/>
      <c r="N27" s="64"/>
      <c r="O27" s="64"/>
      <c r="P27" s="65"/>
    </row>
    <row r="28" ht="16.5" customHeight="1" spans="1:16">
      <c r="A28" s="67" t="s">
        <v>309</v>
      </c>
      <c r="B28" s="57"/>
      <c r="C28" s="63"/>
      <c r="D28" s="61"/>
      <c r="E28" s="66">
        <f>E26-E27</f>
        <v>0</v>
      </c>
      <c r="F28" s="66">
        <f>F26-F27</f>
        <v>0</v>
      </c>
      <c r="G28" s="62">
        <f t="shared" si="0"/>
        <v>0</v>
      </c>
      <c r="H28" s="115" t="str">
        <f t="shared" si="1"/>
        <v/>
      </c>
      <c r="I28" s="63"/>
      <c r="J28" s="64"/>
      <c r="K28" s="64"/>
      <c r="L28" s="64"/>
      <c r="M28" s="64"/>
      <c r="N28" s="64"/>
      <c r="O28" s="64"/>
      <c r="P28" s="65"/>
    </row>
    <row r="29" customHeight="1" spans="1:16">
      <c r="A29" s="68"/>
      <c r="B29" s="68"/>
      <c r="C29" s="68"/>
      <c r="D29" s="68"/>
      <c r="E29" s="84"/>
      <c r="F29" s="84"/>
      <c r="G29" s="84"/>
      <c r="H29" s="84"/>
      <c r="I29" s="84"/>
      <c r="J29" s="64"/>
      <c r="K29" s="64"/>
      <c r="L29" s="64"/>
      <c r="M29" s="64"/>
      <c r="N29" s="64"/>
      <c r="O29" s="64"/>
      <c r="P29" s="65"/>
    </row>
    <row r="30" customHeight="1" spans="1:16">
      <c r="A30" s="71"/>
      <c r="B30" s="64"/>
      <c r="C30" s="64"/>
      <c r="D30" s="64"/>
      <c r="E30" s="330"/>
      <c r="F30" s="64"/>
      <c r="G30" s="64"/>
      <c r="H30" s="64"/>
      <c r="I30" s="64"/>
      <c r="J30" s="64"/>
      <c r="K30" s="64"/>
      <c r="L30" s="64"/>
      <c r="M30" s="64"/>
      <c r="N30" s="64"/>
      <c r="O30" s="64"/>
      <c r="P30" s="65"/>
    </row>
    <row r="31" customHeight="1" spans="1:16">
      <c r="A31" s="64"/>
      <c r="B31" s="64"/>
      <c r="C31" s="64"/>
      <c r="D31" s="64"/>
      <c r="E31" s="330"/>
      <c r="F31" s="64"/>
      <c r="G31" s="64"/>
      <c r="H31" s="64"/>
      <c r="I31" s="64"/>
      <c r="J31" s="64"/>
      <c r="K31" s="64"/>
      <c r="L31" s="64"/>
      <c r="M31" s="64"/>
      <c r="N31" s="64"/>
      <c r="O31" s="64"/>
      <c r="P31" s="65"/>
    </row>
    <row r="32" customHeight="1" spans="1:16">
      <c r="A32" s="64"/>
      <c r="B32" s="64"/>
      <c r="C32" s="64"/>
      <c r="D32" s="64"/>
      <c r="E32" s="330"/>
      <c r="F32" s="64"/>
      <c r="G32" s="64"/>
      <c r="H32" s="64"/>
      <c r="I32" s="64"/>
      <c r="J32" s="64"/>
      <c r="K32" s="64"/>
      <c r="L32" s="64"/>
      <c r="M32" s="64"/>
      <c r="N32" s="64"/>
      <c r="O32" s="64"/>
      <c r="P32" s="65"/>
    </row>
    <row r="33" customHeight="1" spans="1:16">
      <c r="A33" s="64"/>
      <c r="B33" s="64"/>
      <c r="C33" s="64"/>
      <c r="D33" s="64"/>
      <c r="E33" s="330"/>
      <c r="F33" s="64"/>
      <c r="G33" s="64"/>
      <c r="H33" s="64"/>
      <c r="I33" s="64"/>
      <c r="J33" s="64"/>
      <c r="K33" s="64"/>
      <c r="L33" s="64"/>
      <c r="M33" s="64"/>
      <c r="N33" s="64"/>
      <c r="O33" s="64"/>
      <c r="P33" s="65"/>
    </row>
    <row r="34" customHeight="1" spans="1:16">
      <c r="A34" s="64"/>
      <c r="B34" s="64"/>
      <c r="C34" s="64"/>
      <c r="D34" s="64"/>
      <c r="E34" s="330"/>
      <c r="F34" s="64"/>
      <c r="G34" s="64"/>
      <c r="H34" s="64"/>
      <c r="I34" s="64"/>
      <c r="J34" s="64"/>
      <c r="K34" s="64"/>
      <c r="L34" s="64"/>
      <c r="M34" s="64"/>
      <c r="N34" s="64"/>
      <c r="O34" s="64"/>
      <c r="P34" s="65"/>
    </row>
    <row r="35" customHeight="1" spans="1:16">
      <c r="A35" s="64"/>
      <c r="B35" s="64"/>
      <c r="C35" s="64"/>
      <c r="D35" s="64"/>
      <c r="E35" s="330"/>
      <c r="F35" s="64"/>
      <c r="G35" s="64"/>
      <c r="H35" s="64"/>
      <c r="I35" s="64"/>
      <c r="J35" s="64"/>
      <c r="K35" s="64"/>
      <c r="L35" s="64"/>
      <c r="M35" s="64"/>
      <c r="N35" s="64"/>
      <c r="O35" s="64"/>
      <c r="P35" s="65"/>
    </row>
    <row r="36" customHeight="1" spans="1:16">
      <c r="A36" s="64"/>
      <c r="B36" s="64"/>
      <c r="C36" s="64"/>
      <c r="D36" s="64"/>
      <c r="E36" s="330"/>
      <c r="F36" s="64"/>
      <c r="G36" s="64"/>
      <c r="H36" s="64"/>
      <c r="I36" s="64"/>
      <c r="J36" s="64"/>
      <c r="K36" s="64"/>
      <c r="L36" s="64"/>
      <c r="M36" s="64"/>
      <c r="N36" s="64"/>
      <c r="O36" s="64"/>
      <c r="P36" s="65"/>
    </row>
    <row r="37" customHeight="1" spans="1:16">
      <c r="A37" s="64"/>
      <c r="B37" s="64"/>
      <c r="C37" s="64"/>
      <c r="D37" s="64"/>
      <c r="E37" s="330"/>
      <c r="F37" s="64"/>
      <c r="G37" s="64"/>
      <c r="H37" s="64"/>
      <c r="I37" s="64"/>
      <c r="J37" s="64"/>
      <c r="K37" s="64"/>
      <c r="L37" s="64"/>
      <c r="M37" s="64"/>
      <c r="N37" s="64"/>
      <c r="O37" s="64"/>
      <c r="P37" s="65"/>
    </row>
    <row r="38" customHeight="1" spans="1:16">
      <c r="A38" s="64"/>
      <c r="B38" s="64"/>
      <c r="C38" s="64"/>
      <c r="D38" s="64"/>
      <c r="E38" s="330"/>
      <c r="F38" s="64"/>
      <c r="G38" s="64"/>
      <c r="H38" s="64"/>
      <c r="I38" s="64"/>
      <c r="J38" s="64"/>
      <c r="K38" s="64"/>
      <c r="L38" s="64"/>
      <c r="M38" s="64"/>
      <c r="N38" s="64"/>
      <c r="O38" s="64"/>
      <c r="P38" s="65"/>
    </row>
    <row r="39" customHeight="1" spans="1:16">
      <c r="A39" s="64"/>
      <c r="B39" s="64"/>
      <c r="C39" s="64"/>
      <c r="D39" s="64"/>
      <c r="E39" s="330"/>
      <c r="F39" s="64"/>
      <c r="G39" s="64"/>
      <c r="H39" s="64"/>
      <c r="I39" s="64"/>
      <c r="J39" s="64"/>
      <c r="K39" s="64"/>
      <c r="L39" s="64"/>
      <c r="M39" s="64"/>
      <c r="N39" s="64"/>
      <c r="O39" s="64"/>
      <c r="P39" s="65"/>
    </row>
    <row r="40" customHeight="1" spans="1:16">
      <c r="A40" s="64"/>
      <c r="B40" s="64"/>
      <c r="C40" s="64"/>
      <c r="D40" s="64"/>
      <c r="E40" s="330"/>
      <c r="F40" s="64"/>
      <c r="G40" s="64"/>
      <c r="H40" s="64"/>
      <c r="I40" s="64"/>
      <c r="J40" s="64"/>
      <c r="K40" s="64"/>
      <c r="L40" s="64"/>
      <c r="M40" s="64"/>
      <c r="N40" s="64"/>
      <c r="O40" s="64"/>
      <c r="P40" s="65"/>
    </row>
    <row r="41" customHeight="1" spans="1:16">
      <c r="A41" s="64"/>
      <c r="B41" s="64"/>
      <c r="C41" s="64"/>
      <c r="D41" s="64"/>
      <c r="E41" s="330"/>
      <c r="F41" s="64"/>
      <c r="G41" s="64"/>
      <c r="H41" s="64"/>
      <c r="I41" s="64"/>
      <c r="J41" s="64"/>
      <c r="K41" s="64"/>
      <c r="L41" s="64"/>
      <c r="M41" s="64"/>
      <c r="N41" s="64"/>
      <c r="O41" s="64"/>
      <c r="P41" s="65"/>
    </row>
    <row r="42" customHeight="1" spans="1:16">
      <c r="A42" s="64"/>
      <c r="B42" s="64"/>
      <c r="C42" s="64"/>
      <c r="D42" s="64"/>
      <c r="E42" s="330"/>
      <c r="F42" s="64"/>
      <c r="G42" s="64"/>
      <c r="H42" s="64"/>
      <c r="I42" s="64"/>
      <c r="J42" s="64"/>
      <c r="K42" s="64"/>
      <c r="L42" s="64"/>
      <c r="M42" s="64"/>
      <c r="N42" s="64"/>
      <c r="O42" s="64"/>
      <c r="P42" s="65"/>
    </row>
    <row r="43" customHeight="1" spans="1:16">
      <c r="A43" s="64"/>
      <c r="B43" s="64"/>
      <c r="C43" s="64"/>
      <c r="D43" s="64"/>
      <c r="E43" s="330"/>
      <c r="F43" s="64"/>
      <c r="G43" s="64"/>
      <c r="H43" s="64"/>
      <c r="I43" s="64"/>
      <c r="J43" s="64"/>
      <c r="K43" s="64"/>
      <c r="L43" s="64"/>
      <c r="M43" s="64"/>
      <c r="N43" s="64"/>
      <c r="O43" s="64"/>
      <c r="P43" s="65"/>
    </row>
    <row r="44" customHeight="1" spans="1:16">
      <c r="A44" s="64"/>
      <c r="B44" s="64"/>
      <c r="C44" s="64"/>
      <c r="D44" s="64"/>
      <c r="E44" s="330"/>
      <c r="F44" s="64"/>
      <c r="G44" s="64"/>
      <c r="H44" s="64"/>
      <c r="I44" s="64"/>
      <c r="J44" s="64"/>
      <c r="K44" s="64"/>
      <c r="L44" s="64"/>
      <c r="M44" s="64"/>
      <c r="N44" s="64"/>
      <c r="O44" s="64"/>
      <c r="P44" s="65"/>
    </row>
    <row r="45" customHeight="1" spans="1:16">
      <c r="A45" s="64"/>
      <c r="B45" s="64"/>
      <c r="C45" s="64"/>
      <c r="D45" s="64"/>
      <c r="E45" s="330"/>
      <c r="F45" s="64"/>
      <c r="G45" s="64"/>
      <c r="H45" s="64"/>
      <c r="I45" s="64"/>
      <c r="J45" s="64"/>
      <c r="K45" s="64"/>
      <c r="L45" s="64"/>
      <c r="M45" s="64"/>
      <c r="N45" s="64"/>
      <c r="O45" s="64"/>
      <c r="P45" s="65"/>
    </row>
    <row r="46" customHeight="1" spans="1:16">
      <c r="A46" s="64"/>
      <c r="B46" s="64"/>
      <c r="C46" s="64"/>
      <c r="D46" s="64"/>
      <c r="E46" s="330"/>
      <c r="F46" s="64"/>
      <c r="G46" s="64"/>
      <c r="H46" s="64"/>
      <c r="I46" s="64"/>
      <c r="J46" s="64"/>
      <c r="K46" s="64"/>
      <c r="L46" s="64"/>
      <c r="M46" s="64"/>
      <c r="N46" s="64"/>
      <c r="O46" s="64"/>
      <c r="P46" s="65"/>
    </row>
    <row r="47" customHeight="1" spans="1:16">
      <c r="A47" s="64"/>
      <c r="B47" s="64"/>
      <c r="C47" s="64"/>
      <c r="D47" s="64"/>
      <c r="E47" s="330"/>
      <c r="F47" s="64"/>
      <c r="G47" s="64"/>
      <c r="H47" s="64"/>
      <c r="I47" s="64"/>
      <c r="J47" s="64"/>
      <c r="K47" s="64"/>
      <c r="L47" s="64"/>
      <c r="M47" s="64"/>
      <c r="N47" s="64"/>
      <c r="O47" s="64"/>
      <c r="P47" s="65"/>
    </row>
    <row r="48" customHeight="1" spans="1:16">
      <c r="A48" s="64"/>
      <c r="B48" s="64"/>
      <c r="C48" s="64"/>
      <c r="D48" s="64"/>
      <c r="E48" s="330"/>
      <c r="F48" s="64"/>
      <c r="G48" s="64"/>
      <c r="H48" s="64"/>
      <c r="I48" s="64"/>
      <c r="J48" s="64"/>
      <c r="K48" s="64"/>
      <c r="L48" s="64"/>
      <c r="M48" s="64"/>
      <c r="N48" s="64"/>
      <c r="O48" s="64"/>
      <c r="P48" s="65"/>
    </row>
    <row r="49" customHeight="1" spans="1:16">
      <c r="A49" s="64"/>
      <c r="B49" s="64"/>
      <c r="C49" s="64"/>
      <c r="D49" s="64"/>
      <c r="E49" s="330"/>
      <c r="F49" s="64"/>
      <c r="G49" s="64"/>
      <c r="H49" s="64"/>
      <c r="I49" s="64"/>
      <c r="J49" s="64"/>
      <c r="K49" s="64"/>
      <c r="L49" s="64"/>
      <c r="M49" s="64"/>
      <c r="N49" s="64"/>
      <c r="O49" s="64"/>
      <c r="P49" s="65"/>
    </row>
    <row r="50" customHeight="1" spans="1:16">
      <c r="A50" s="64"/>
      <c r="B50" s="64"/>
      <c r="C50" s="64"/>
      <c r="D50" s="64"/>
      <c r="E50" s="330"/>
      <c r="F50" s="64"/>
      <c r="G50" s="64"/>
      <c r="H50" s="64"/>
      <c r="I50" s="64"/>
      <c r="J50" s="64"/>
      <c r="K50" s="64"/>
      <c r="L50" s="64"/>
      <c r="M50" s="64"/>
      <c r="N50" s="64"/>
      <c r="O50" s="64"/>
      <c r="P50" s="65"/>
    </row>
    <row r="51" customHeight="1" spans="1:16">
      <c r="A51" s="64"/>
      <c r="B51" s="64"/>
      <c r="C51" s="64"/>
      <c r="D51" s="64"/>
      <c r="E51" s="330"/>
      <c r="F51" s="64"/>
      <c r="G51" s="64"/>
      <c r="H51" s="64"/>
      <c r="I51" s="64"/>
      <c r="J51" s="64"/>
      <c r="K51" s="64"/>
      <c r="L51" s="64"/>
      <c r="M51" s="64"/>
      <c r="N51" s="64"/>
      <c r="O51" s="64"/>
      <c r="P51" s="65"/>
    </row>
    <row r="52" customHeight="1" spans="1:16">
      <c r="A52" s="64"/>
      <c r="B52" s="64"/>
      <c r="C52" s="64"/>
      <c r="D52" s="64"/>
      <c r="E52" s="330"/>
      <c r="F52" s="64"/>
      <c r="G52" s="64"/>
      <c r="H52" s="64"/>
      <c r="I52" s="64"/>
      <c r="J52" s="64"/>
      <c r="K52" s="64"/>
      <c r="L52" s="64"/>
      <c r="M52" s="64"/>
      <c r="N52" s="64"/>
      <c r="O52" s="64"/>
      <c r="P52" s="65"/>
    </row>
    <row r="53" customHeight="1" spans="1:16">
      <c r="A53" s="64"/>
      <c r="B53" s="64"/>
      <c r="C53" s="64"/>
      <c r="D53" s="64"/>
      <c r="E53" s="330"/>
      <c r="F53" s="64"/>
      <c r="G53" s="64"/>
      <c r="H53" s="64"/>
      <c r="I53" s="64"/>
      <c r="J53" s="64"/>
      <c r="K53" s="64"/>
      <c r="L53" s="64"/>
      <c r="M53" s="64"/>
      <c r="N53" s="64"/>
      <c r="O53" s="64"/>
      <c r="P53" s="65"/>
    </row>
    <row r="54" customHeight="1" spans="1:16">
      <c r="A54" s="64"/>
      <c r="B54" s="64"/>
      <c r="C54" s="64"/>
      <c r="D54" s="64"/>
      <c r="E54" s="330"/>
      <c r="F54" s="64"/>
      <c r="G54" s="64"/>
      <c r="H54" s="64"/>
      <c r="I54" s="64"/>
      <c r="J54" s="64"/>
      <c r="K54" s="64"/>
      <c r="L54" s="64"/>
      <c r="M54" s="64"/>
      <c r="N54" s="64"/>
      <c r="O54" s="64"/>
      <c r="P54" s="65"/>
    </row>
    <row r="55" customHeight="1" spans="1:16">
      <c r="A55" s="64"/>
      <c r="B55" s="64"/>
      <c r="C55" s="64"/>
      <c r="D55" s="64"/>
      <c r="E55" s="330"/>
      <c r="F55" s="64"/>
      <c r="G55" s="64"/>
      <c r="H55" s="64"/>
      <c r="I55" s="64"/>
      <c r="J55" s="64"/>
      <c r="K55" s="64"/>
      <c r="L55" s="64"/>
      <c r="M55" s="64"/>
      <c r="N55" s="64"/>
      <c r="O55" s="64"/>
      <c r="P55" s="65"/>
    </row>
    <row r="56" customHeight="1" spans="1:16">
      <c r="A56" s="64"/>
      <c r="B56" s="64"/>
      <c r="C56" s="64"/>
      <c r="D56" s="64"/>
      <c r="E56" s="330"/>
      <c r="F56" s="64"/>
      <c r="G56" s="64"/>
      <c r="H56" s="64"/>
      <c r="I56" s="64"/>
      <c r="J56" s="64"/>
      <c r="K56" s="64"/>
      <c r="L56" s="64"/>
      <c r="M56" s="64"/>
      <c r="N56" s="64"/>
      <c r="O56" s="64"/>
      <c r="P56" s="65"/>
    </row>
    <row r="57" customHeight="1" spans="1:16">
      <c r="A57" s="64"/>
      <c r="B57" s="64"/>
      <c r="C57" s="64"/>
      <c r="D57" s="64"/>
      <c r="E57" s="330"/>
      <c r="F57" s="64"/>
      <c r="G57" s="64"/>
      <c r="H57" s="64"/>
      <c r="I57" s="64"/>
      <c r="J57" s="64"/>
      <c r="K57" s="64"/>
      <c r="L57" s="64"/>
      <c r="M57" s="64"/>
      <c r="N57" s="64"/>
      <c r="O57" s="64"/>
      <c r="P57" s="65"/>
    </row>
    <row r="58" customHeight="1" spans="1:16">
      <c r="A58" s="64"/>
      <c r="B58" s="64"/>
      <c r="C58" s="64"/>
      <c r="D58" s="64"/>
      <c r="E58" s="330"/>
      <c r="F58" s="64"/>
      <c r="G58" s="64"/>
      <c r="H58" s="64"/>
      <c r="I58" s="64"/>
      <c r="J58" s="64"/>
      <c r="K58" s="64"/>
      <c r="L58" s="64"/>
      <c r="M58" s="64"/>
      <c r="N58" s="64"/>
      <c r="O58" s="64"/>
      <c r="P58" s="65"/>
    </row>
    <row r="59" customHeight="1" spans="1:16">
      <c r="A59" s="64"/>
      <c r="B59" s="64"/>
      <c r="C59" s="64"/>
      <c r="D59" s="64"/>
      <c r="E59" s="330"/>
      <c r="F59" s="64"/>
      <c r="G59" s="64"/>
      <c r="H59" s="64"/>
      <c r="I59" s="64"/>
      <c r="J59" s="64"/>
      <c r="K59" s="64"/>
      <c r="L59" s="64"/>
      <c r="M59" s="64"/>
      <c r="N59" s="64"/>
      <c r="O59" s="64"/>
      <c r="P59" s="65"/>
    </row>
    <row r="60" customHeight="1" spans="1:16">
      <c r="A60" s="64"/>
      <c r="B60" s="64"/>
      <c r="C60" s="64"/>
      <c r="D60" s="64"/>
      <c r="E60" s="330"/>
      <c r="F60" s="64"/>
      <c r="G60" s="64"/>
      <c r="H60" s="64"/>
      <c r="I60" s="64"/>
      <c r="J60" s="64"/>
      <c r="K60" s="64"/>
      <c r="L60" s="64"/>
      <c r="M60" s="64"/>
      <c r="N60" s="64"/>
      <c r="O60" s="64"/>
      <c r="P60" s="65"/>
    </row>
    <row r="61" customHeight="1" spans="1:16">
      <c r="A61" s="64"/>
      <c r="B61" s="64"/>
      <c r="C61" s="64"/>
      <c r="D61" s="64"/>
      <c r="E61" s="330"/>
      <c r="F61" s="64"/>
      <c r="G61" s="64"/>
      <c r="H61" s="64"/>
      <c r="I61" s="64"/>
      <c r="J61" s="64"/>
      <c r="K61" s="64"/>
      <c r="L61" s="64"/>
      <c r="M61" s="64"/>
      <c r="N61" s="64"/>
      <c r="O61" s="64"/>
      <c r="P61" s="65"/>
    </row>
    <row r="62" customHeight="1" spans="1:16">
      <c r="A62" s="64"/>
      <c r="B62" s="64"/>
      <c r="C62" s="64"/>
      <c r="D62" s="64"/>
      <c r="E62" s="330"/>
      <c r="F62" s="64"/>
      <c r="G62" s="64"/>
      <c r="H62" s="64"/>
      <c r="I62" s="64"/>
      <c r="J62" s="64"/>
      <c r="K62" s="64"/>
      <c r="L62" s="64"/>
      <c r="M62" s="64"/>
      <c r="N62" s="64"/>
      <c r="O62" s="64"/>
      <c r="P62" s="65"/>
    </row>
    <row r="63" customHeight="1" spans="1:16">
      <c r="A63" s="64"/>
      <c r="B63" s="64"/>
      <c r="C63" s="64"/>
      <c r="D63" s="64"/>
      <c r="E63" s="330"/>
      <c r="F63" s="64"/>
      <c r="G63" s="64"/>
      <c r="H63" s="64"/>
      <c r="I63" s="64"/>
      <c r="J63" s="64"/>
      <c r="K63" s="64"/>
      <c r="L63" s="64"/>
      <c r="M63" s="64"/>
      <c r="N63" s="64"/>
      <c r="O63" s="64"/>
      <c r="P63" s="65"/>
    </row>
    <row r="64" customHeight="1" spans="1:16">
      <c r="A64" s="64"/>
      <c r="B64" s="64"/>
      <c r="C64" s="64"/>
      <c r="D64" s="64"/>
      <c r="E64" s="330"/>
      <c r="F64" s="64"/>
      <c r="G64" s="64"/>
      <c r="H64" s="64"/>
      <c r="I64" s="64"/>
      <c r="J64" s="64"/>
      <c r="K64" s="64"/>
      <c r="L64" s="64"/>
      <c r="M64" s="64"/>
      <c r="N64" s="64"/>
      <c r="O64" s="64"/>
      <c r="P64" s="65"/>
    </row>
    <row r="65" customHeight="1" spans="1:16">
      <c r="A65" s="64"/>
      <c r="B65" s="64"/>
      <c r="C65" s="64"/>
      <c r="D65" s="64"/>
      <c r="E65" s="330"/>
      <c r="F65" s="64"/>
      <c r="G65" s="64"/>
      <c r="H65" s="64"/>
      <c r="I65" s="64"/>
      <c r="J65" s="64"/>
      <c r="K65" s="64"/>
      <c r="L65" s="64"/>
      <c r="M65" s="64"/>
      <c r="N65" s="64"/>
      <c r="O65" s="64"/>
      <c r="P65" s="65"/>
    </row>
    <row r="66" customHeight="1" spans="1:16">
      <c r="A66" s="64"/>
      <c r="B66" s="64"/>
      <c r="C66" s="64"/>
      <c r="D66" s="64"/>
      <c r="E66" s="330"/>
      <c r="F66" s="64"/>
      <c r="G66" s="64"/>
      <c r="H66" s="64"/>
      <c r="I66" s="64"/>
      <c r="J66" s="64"/>
      <c r="K66" s="64"/>
      <c r="L66" s="64"/>
      <c r="M66" s="64"/>
      <c r="N66" s="64"/>
      <c r="O66" s="64"/>
      <c r="P66" s="65"/>
    </row>
    <row r="67" customHeight="1" spans="1:16">
      <c r="A67" s="64"/>
      <c r="B67" s="64"/>
      <c r="C67" s="64"/>
      <c r="D67" s="64"/>
      <c r="E67" s="330"/>
      <c r="F67" s="64"/>
      <c r="G67" s="64"/>
      <c r="H67" s="64"/>
      <c r="I67" s="64"/>
      <c r="J67" s="64"/>
      <c r="K67" s="64"/>
      <c r="L67" s="64"/>
      <c r="M67" s="64"/>
      <c r="N67" s="64"/>
      <c r="O67" s="64"/>
      <c r="P67" s="65"/>
    </row>
    <row r="68" customHeight="1" spans="1:16">
      <c r="A68" s="64"/>
      <c r="B68" s="64"/>
      <c r="C68" s="64"/>
      <c r="D68" s="64"/>
      <c r="E68" s="330"/>
      <c r="F68" s="64"/>
      <c r="G68" s="64"/>
      <c r="H68" s="64"/>
      <c r="I68" s="64"/>
      <c r="J68" s="64"/>
      <c r="K68" s="64"/>
      <c r="L68" s="64"/>
      <c r="M68" s="64"/>
      <c r="N68" s="64"/>
      <c r="O68" s="64"/>
      <c r="P68" s="65"/>
    </row>
    <row r="69" customHeight="1" spans="1:16">
      <c r="A69" s="64"/>
      <c r="B69" s="64"/>
      <c r="C69" s="64"/>
      <c r="D69" s="64"/>
      <c r="E69" s="330"/>
      <c r="F69" s="64"/>
      <c r="G69" s="64"/>
      <c r="H69" s="64"/>
      <c r="I69" s="64"/>
      <c r="J69" s="64"/>
      <c r="K69" s="64"/>
      <c r="L69" s="64"/>
      <c r="M69" s="64"/>
      <c r="N69" s="64"/>
      <c r="O69" s="64"/>
      <c r="P69" s="65"/>
    </row>
    <row r="70" customHeight="1" spans="1:16">
      <c r="A70" s="64"/>
      <c r="B70" s="64"/>
      <c r="C70" s="64"/>
      <c r="D70" s="64"/>
      <c r="E70" s="330"/>
      <c r="F70" s="64"/>
      <c r="G70" s="64"/>
      <c r="H70" s="64"/>
      <c r="I70" s="64"/>
      <c r="J70" s="64"/>
      <c r="K70" s="64"/>
      <c r="L70" s="64"/>
      <c r="M70" s="64"/>
      <c r="N70" s="64"/>
      <c r="O70" s="64"/>
      <c r="P70" s="65"/>
    </row>
    <row r="71" customHeight="1" spans="1:16">
      <c r="A71" s="64"/>
      <c r="B71" s="64"/>
      <c r="C71" s="64"/>
      <c r="D71" s="64"/>
      <c r="E71" s="330"/>
      <c r="F71" s="64"/>
      <c r="G71" s="64"/>
      <c r="H71" s="64"/>
      <c r="I71" s="64"/>
      <c r="J71" s="64"/>
      <c r="K71" s="64"/>
      <c r="L71" s="64"/>
      <c r="M71" s="64"/>
      <c r="N71" s="64"/>
      <c r="O71" s="64"/>
      <c r="P71" s="65"/>
    </row>
    <row r="72" customHeight="1" spans="1:16">
      <c r="A72" s="75"/>
      <c r="B72" s="75"/>
      <c r="C72" s="75"/>
      <c r="D72" s="75"/>
      <c r="E72" s="331"/>
      <c r="F72" s="75"/>
      <c r="G72" s="75"/>
      <c r="H72" s="75"/>
      <c r="I72" s="75"/>
      <c r="J72" s="75"/>
      <c r="K72" s="75"/>
      <c r="L72" s="75"/>
      <c r="M72" s="75"/>
      <c r="N72" s="75"/>
      <c r="O72" s="75"/>
      <c r="P72" s="65"/>
    </row>
    <row r="73" customHeight="1" spans="1:16">
      <c r="A73" s="75"/>
      <c r="B73" s="75"/>
      <c r="C73" s="75"/>
      <c r="D73" s="75"/>
      <c r="E73" s="331"/>
      <c r="F73" s="75"/>
      <c r="G73" s="75"/>
      <c r="H73" s="75"/>
      <c r="I73" s="75"/>
      <c r="J73" s="75"/>
      <c r="K73" s="75"/>
      <c r="L73" s="75"/>
      <c r="M73" s="75"/>
      <c r="N73" s="75"/>
      <c r="O73" s="75"/>
      <c r="P73" s="65"/>
    </row>
    <row r="74" customHeight="1" spans="1:16">
      <c r="A74" s="75"/>
      <c r="B74" s="75"/>
      <c r="C74" s="75"/>
      <c r="D74" s="75"/>
      <c r="E74" s="331"/>
      <c r="F74" s="75"/>
      <c r="G74" s="75"/>
      <c r="H74" s="75"/>
      <c r="I74" s="75"/>
      <c r="J74" s="75"/>
      <c r="K74" s="75"/>
      <c r="L74" s="75"/>
      <c r="M74" s="75"/>
      <c r="N74" s="75"/>
      <c r="O74" s="75"/>
      <c r="P74" s="65"/>
    </row>
    <row r="75" customHeight="1" spans="1:16">
      <c r="A75" s="75"/>
      <c r="B75" s="75"/>
      <c r="C75" s="75"/>
      <c r="D75" s="75"/>
      <c r="E75" s="331"/>
      <c r="F75" s="75"/>
      <c r="G75" s="75"/>
      <c r="H75" s="75"/>
      <c r="I75" s="75"/>
      <c r="J75" s="75"/>
      <c r="K75" s="75"/>
      <c r="L75" s="75"/>
      <c r="M75" s="75"/>
      <c r="N75" s="75"/>
      <c r="O75" s="75"/>
      <c r="P75" s="65"/>
    </row>
    <row r="76" customHeight="1" spans="1:16">
      <c r="A76" s="75"/>
      <c r="B76" s="75"/>
      <c r="C76" s="75"/>
      <c r="D76" s="75"/>
      <c r="E76" s="331"/>
      <c r="F76" s="75"/>
      <c r="G76" s="75"/>
      <c r="H76" s="75"/>
      <c r="I76" s="75"/>
      <c r="J76" s="75"/>
      <c r="K76" s="75"/>
      <c r="L76" s="75"/>
      <c r="M76" s="75"/>
      <c r="N76" s="75"/>
      <c r="O76" s="75"/>
      <c r="P76" s="65"/>
    </row>
    <row r="77" customHeight="1" spans="1:16">
      <c r="A77" s="76"/>
      <c r="B77" s="76"/>
      <c r="C77" s="76"/>
      <c r="D77" s="76"/>
      <c r="E77" s="332"/>
      <c r="F77" s="76"/>
      <c r="G77" s="76"/>
      <c r="H77" s="76"/>
      <c r="I77" s="76"/>
      <c r="J77" s="76"/>
      <c r="K77" s="76"/>
      <c r="L77" s="76"/>
      <c r="M77" s="76"/>
      <c r="N77" s="76"/>
      <c r="O77" s="76"/>
    </row>
    <row r="78" customHeight="1" spans="1:16">
      <c r="A78" s="76"/>
      <c r="B78" s="76"/>
      <c r="C78" s="76"/>
      <c r="D78" s="76"/>
      <c r="E78" s="332"/>
      <c r="F78" s="76"/>
      <c r="G78" s="76"/>
      <c r="H78" s="76"/>
      <c r="I78" s="76"/>
      <c r="J78" s="76"/>
      <c r="K78" s="76"/>
      <c r="L78" s="76"/>
      <c r="M78" s="76"/>
      <c r="N78" s="76"/>
      <c r="O78" s="76"/>
    </row>
    <row r="79" customHeight="1" spans="1:16">
      <c r="A79" s="76"/>
      <c r="B79" s="76"/>
      <c r="C79" s="76"/>
      <c r="D79" s="76"/>
      <c r="E79" s="332"/>
      <c r="F79" s="76"/>
      <c r="G79" s="76"/>
      <c r="H79" s="76"/>
      <c r="I79" s="76"/>
      <c r="J79" s="76"/>
      <c r="K79" s="76"/>
      <c r="L79" s="76"/>
      <c r="M79" s="76"/>
      <c r="N79" s="76"/>
      <c r="O79" s="76"/>
    </row>
    <row r="80" customHeight="1" spans="1:16">
      <c r="A80" s="76"/>
      <c r="B80" s="76"/>
      <c r="C80" s="76"/>
      <c r="D80" s="76"/>
      <c r="E80" s="332"/>
      <c r="F80" s="76"/>
      <c r="G80" s="76"/>
      <c r="H80" s="76"/>
      <c r="I80" s="76"/>
      <c r="J80" s="76"/>
      <c r="K80" s="76"/>
      <c r="L80" s="76"/>
      <c r="M80" s="76"/>
      <c r="N80" s="76"/>
      <c r="O80" s="76"/>
    </row>
    <row r="81" customHeight="1" spans="1:15">
      <c r="A81" s="76"/>
      <c r="B81" s="76"/>
      <c r="C81" s="76"/>
      <c r="D81" s="76"/>
      <c r="E81" s="332"/>
      <c r="F81" s="76"/>
      <c r="G81" s="76"/>
      <c r="H81" s="76"/>
      <c r="I81" s="76"/>
      <c r="J81" s="76"/>
      <c r="K81" s="76"/>
      <c r="L81" s="76"/>
      <c r="M81" s="76"/>
      <c r="N81" s="76"/>
      <c r="O81" s="76"/>
    </row>
    <row r="82" customHeight="1" spans="1:15">
      <c r="A82" s="76"/>
      <c r="B82" s="76"/>
      <c r="C82" s="76"/>
      <c r="D82" s="76"/>
      <c r="E82" s="332"/>
      <c r="F82" s="76"/>
      <c r="G82" s="76"/>
      <c r="H82" s="76"/>
      <c r="I82" s="76"/>
      <c r="J82" s="76"/>
      <c r="K82" s="76"/>
      <c r="L82" s="76"/>
      <c r="M82" s="76"/>
      <c r="N82" s="76"/>
      <c r="O82" s="76"/>
    </row>
    <row r="83" customHeight="1" spans="1:15">
      <c r="A83" s="76"/>
      <c r="B83" s="76"/>
      <c r="C83" s="76"/>
      <c r="D83" s="76"/>
      <c r="E83" s="332"/>
      <c r="F83" s="76"/>
      <c r="G83" s="76"/>
      <c r="H83" s="76"/>
      <c r="I83" s="76"/>
      <c r="J83" s="76"/>
      <c r="K83" s="76"/>
      <c r="L83" s="76"/>
      <c r="M83" s="76"/>
      <c r="N83" s="76"/>
      <c r="O83" s="76"/>
    </row>
    <row r="84" customHeight="1" spans="1:15">
      <c r="A84" s="76"/>
      <c r="B84" s="76"/>
      <c r="C84" s="76"/>
      <c r="D84" s="76"/>
      <c r="E84" s="332"/>
      <c r="F84" s="76"/>
      <c r="G84" s="76"/>
      <c r="H84" s="76"/>
      <c r="I84" s="76"/>
      <c r="J84" s="76"/>
      <c r="K84" s="76"/>
      <c r="L84" s="76"/>
      <c r="M84" s="76"/>
      <c r="N84" s="76"/>
      <c r="O84" s="76"/>
    </row>
    <row r="85" customHeight="1" spans="1:15">
      <c r="A85" s="76"/>
      <c r="B85" s="76"/>
      <c r="C85" s="76"/>
      <c r="D85" s="76"/>
      <c r="E85" s="332"/>
      <c r="F85" s="76"/>
      <c r="G85" s="76"/>
      <c r="H85" s="76"/>
      <c r="I85" s="76"/>
      <c r="J85" s="76"/>
      <c r="K85" s="76"/>
      <c r="L85" s="76"/>
      <c r="M85" s="76"/>
      <c r="N85" s="76"/>
      <c r="O85" s="76"/>
    </row>
    <row r="86" customHeight="1" spans="1:15">
      <c r="A86" s="76"/>
      <c r="B86" s="76"/>
      <c r="C86" s="76"/>
      <c r="D86" s="76"/>
      <c r="E86" s="332"/>
      <c r="F86" s="76"/>
      <c r="G86" s="76"/>
      <c r="H86" s="76"/>
      <c r="I86" s="76"/>
      <c r="J86" s="76"/>
      <c r="K86" s="76"/>
      <c r="L86" s="76"/>
      <c r="M86" s="76"/>
      <c r="N86" s="76"/>
      <c r="O86" s="76"/>
    </row>
  </sheetData>
  <mergeCells count="7">
    <mergeCell ref="A1:I1"/>
    <mergeCell ref="A2:I2"/>
    <mergeCell ref="H3:I3"/>
    <mergeCell ref="H4:I4"/>
    <mergeCell ref="A26:B26"/>
    <mergeCell ref="A27:B27"/>
    <mergeCell ref="A28:B28"/>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pageSetUpPr fitToPage="1"/>
  </sheetPr>
  <dimension ref="A1:P87"/>
  <sheetViews>
    <sheetView view="pageBreakPreview" zoomScaleNormal="100" workbookViewId="0">
      <selection activeCell="K27" sqref="K27"/>
    </sheetView>
  </sheetViews>
  <sheetFormatPr defaultColWidth="9" defaultRowHeight="15.75" customHeight="1"/>
  <cols>
    <col min="1" max="1" width="4.66666666666667" style="48" customWidth="1"/>
    <col min="2" max="2" width="19" style="48" customWidth="1"/>
    <col min="3" max="3" width="8.16666666666667" style="48" customWidth="1"/>
    <col min="4" max="4" width="10" style="48" customWidth="1"/>
    <col min="5" max="5" width="13.6666666666667" style="48" customWidth="1"/>
    <col min="6" max="6" width="13.3333333333333" style="48" customWidth="1"/>
    <col min="7" max="7" width="14.6666666666667" style="48" customWidth="1"/>
    <col min="8" max="8" width="13.5" style="48" customWidth="1"/>
    <col min="9" max="9" width="11.5" style="48" customWidth="1"/>
    <col min="10" max="10" width="9.33333333333333" style="48" customWidth="1"/>
    <col min="11" max="11" width="10" style="48" customWidth="1"/>
    <col min="12" max="16384" width="9" style="48"/>
  </cols>
  <sheetData>
    <row r="1" s="46" customFormat="1" ht="30" customHeight="1" spans="1:16">
      <c r="A1" s="49" t="s">
        <v>479</v>
      </c>
      <c r="B1" s="49"/>
      <c r="C1" s="49"/>
      <c r="D1" s="49"/>
      <c r="E1" s="49"/>
      <c r="F1" s="49"/>
      <c r="G1" s="49"/>
      <c r="H1" s="49"/>
      <c r="I1" s="49"/>
      <c r="J1" s="49"/>
      <c r="K1" s="49"/>
    </row>
    <row r="2" ht="16.5" customHeight="1" spans="1:16">
      <c r="A2" s="50" t="str">
        <f>公用信息!E7</f>
        <v>评估基准日：2025年10月31日</v>
      </c>
      <c r="B2" s="50"/>
      <c r="C2" s="50"/>
      <c r="D2" s="50"/>
      <c r="E2" s="50"/>
      <c r="F2" s="50"/>
      <c r="G2" s="50"/>
      <c r="H2" s="51"/>
      <c r="I2" s="51"/>
      <c r="J2" s="51"/>
      <c r="K2" s="51"/>
      <c r="L2" s="51"/>
      <c r="M2" s="51"/>
      <c r="N2" s="52"/>
      <c r="O2" s="52"/>
    </row>
    <row r="3" ht="16.5" customHeight="1" spans="1:16">
      <c r="A3" s="50"/>
      <c r="B3" s="50"/>
      <c r="C3" s="50"/>
      <c r="D3" s="50"/>
      <c r="E3" s="50"/>
      <c r="F3" s="50"/>
      <c r="G3" s="50"/>
      <c r="H3" s="51"/>
      <c r="I3" s="51"/>
      <c r="J3" s="53" t="s">
        <v>480</v>
      </c>
      <c r="K3" s="53"/>
      <c r="L3" s="51"/>
      <c r="M3" s="51"/>
      <c r="N3" s="52"/>
      <c r="O3" s="52"/>
    </row>
    <row r="4" ht="16.5" customHeight="1" spans="1:16">
      <c r="A4" s="90" t="str">
        <f>公用信息!E6</f>
        <v>被评估单位：杭州建德杭氧气体有限公司</v>
      </c>
      <c r="B4" s="52"/>
      <c r="C4" s="52"/>
      <c r="D4" s="52"/>
      <c r="E4" s="52"/>
      <c r="F4" s="52"/>
      <c r="G4" s="52"/>
      <c r="H4" s="52"/>
      <c r="I4" s="52"/>
      <c r="J4" s="156" t="e">
        <f>#REF!</f>
        <v>#REF!</v>
      </c>
      <c r="K4" s="156"/>
      <c r="L4" s="52"/>
      <c r="M4" s="52"/>
      <c r="N4" s="52"/>
      <c r="O4" s="52"/>
    </row>
    <row r="5" s="47" customFormat="1" ht="16.5" customHeight="1" spans="1:16">
      <c r="A5" s="56" t="s">
        <v>175</v>
      </c>
      <c r="B5" s="56" t="s">
        <v>176</v>
      </c>
      <c r="C5" s="56" t="s">
        <v>177</v>
      </c>
      <c r="D5" s="56" t="s">
        <v>481</v>
      </c>
      <c r="E5" s="56" t="s">
        <v>179</v>
      </c>
      <c r="F5" s="56" t="s">
        <v>178</v>
      </c>
      <c r="G5" s="56" t="s">
        <v>111</v>
      </c>
      <c r="H5" s="56" t="s">
        <v>112</v>
      </c>
      <c r="I5" s="56" t="s">
        <v>113</v>
      </c>
      <c r="J5" s="56" t="s">
        <v>114</v>
      </c>
      <c r="K5" s="56" t="s">
        <v>247</v>
      </c>
      <c r="L5" s="58"/>
      <c r="M5" s="58"/>
      <c r="N5" s="58"/>
      <c r="O5" s="58"/>
      <c r="P5" s="59"/>
    </row>
    <row r="6" ht="16.5" customHeight="1" spans="1:16">
      <c r="A6" s="56"/>
      <c r="B6" s="60"/>
      <c r="C6" s="61"/>
      <c r="D6" s="56"/>
      <c r="E6" s="56"/>
      <c r="F6" s="139"/>
      <c r="G6" s="62"/>
      <c r="H6" s="62"/>
      <c r="I6" s="62">
        <f>H6-G6</f>
        <v>0</v>
      </c>
      <c r="J6" s="115" t="str">
        <f>IF(G6=0,"",I6/G6*100)</f>
        <v/>
      </c>
      <c r="K6" s="63"/>
      <c r="L6" s="64"/>
      <c r="M6" s="64"/>
      <c r="N6" s="64"/>
      <c r="O6" s="64"/>
      <c r="P6" s="65"/>
    </row>
    <row r="7" ht="16.5" customHeight="1" spans="1:16">
      <c r="A7" s="56"/>
      <c r="B7" s="60"/>
      <c r="C7" s="61"/>
      <c r="D7" s="56"/>
      <c r="E7" s="56"/>
      <c r="F7" s="139"/>
      <c r="G7" s="62"/>
      <c r="H7" s="62"/>
      <c r="I7" s="62">
        <f t="shared" ref="I7:I26" si="0">H7-G7</f>
        <v>0</v>
      </c>
      <c r="J7" s="115" t="str">
        <f t="shared" ref="J7:J26" si="1">IF(G7=0,"",I7/G7*100)</f>
        <v/>
      </c>
      <c r="K7" s="63"/>
      <c r="L7" s="64"/>
      <c r="M7" s="64"/>
      <c r="N7" s="64"/>
      <c r="O7" s="64"/>
      <c r="P7" s="65"/>
    </row>
    <row r="8" ht="16.5" customHeight="1" spans="1:16">
      <c r="A8" s="56"/>
      <c r="B8" s="60"/>
      <c r="C8" s="61"/>
      <c r="D8" s="56"/>
      <c r="E8" s="56"/>
      <c r="F8" s="139"/>
      <c r="G8" s="62"/>
      <c r="H8" s="62"/>
      <c r="I8" s="62">
        <f t="shared" si="0"/>
        <v>0</v>
      </c>
      <c r="J8" s="115" t="str">
        <f t="shared" si="1"/>
        <v/>
      </c>
      <c r="K8" s="63"/>
      <c r="L8" s="64"/>
      <c r="M8" s="64"/>
      <c r="N8" s="64"/>
      <c r="O8" s="64"/>
      <c r="P8" s="65"/>
    </row>
    <row r="9" ht="16.5" customHeight="1" spans="1:16">
      <c r="A9" s="56"/>
      <c r="B9" s="60"/>
      <c r="C9" s="61"/>
      <c r="D9" s="56"/>
      <c r="E9" s="56"/>
      <c r="F9" s="139"/>
      <c r="G9" s="62"/>
      <c r="H9" s="62"/>
      <c r="I9" s="62">
        <f t="shared" si="0"/>
        <v>0</v>
      </c>
      <c r="J9" s="115" t="str">
        <f t="shared" si="1"/>
        <v/>
      </c>
      <c r="K9" s="63"/>
      <c r="L9" s="64"/>
      <c r="M9" s="64"/>
      <c r="N9" s="64"/>
      <c r="O9" s="64"/>
      <c r="P9" s="65"/>
    </row>
    <row r="10" ht="16.5" customHeight="1" spans="1:16">
      <c r="A10" s="56"/>
      <c r="B10" s="60"/>
      <c r="C10" s="61"/>
      <c r="D10" s="56"/>
      <c r="E10" s="56"/>
      <c r="F10" s="139"/>
      <c r="G10" s="62"/>
      <c r="H10" s="62"/>
      <c r="I10" s="62">
        <f t="shared" si="0"/>
        <v>0</v>
      </c>
      <c r="J10" s="115" t="str">
        <f t="shared" si="1"/>
        <v/>
      </c>
      <c r="K10" s="63"/>
      <c r="L10" s="64"/>
      <c r="M10" s="64"/>
      <c r="N10" s="64"/>
      <c r="O10" s="64"/>
      <c r="P10" s="65"/>
    </row>
    <row r="11" ht="16.5" customHeight="1" spans="1:16">
      <c r="A11" s="56"/>
      <c r="B11" s="60"/>
      <c r="C11" s="61"/>
      <c r="D11" s="56"/>
      <c r="E11" s="56"/>
      <c r="F11" s="139"/>
      <c r="G11" s="62"/>
      <c r="H11" s="62"/>
      <c r="I11" s="62">
        <f t="shared" si="0"/>
        <v>0</v>
      </c>
      <c r="J11" s="115" t="str">
        <f t="shared" si="1"/>
        <v/>
      </c>
      <c r="K11" s="63"/>
      <c r="L11" s="64"/>
      <c r="M11" s="64"/>
      <c r="N11" s="64"/>
      <c r="O11" s="64"/>
      <c r="P11" s="65"/>
    </row>
    <row r="12" ht="16.5" customHeight="1" spans="1:16">
      <c r="A12" s="56"/>
      <c r="B12" s="60"/>
      <c r="C12" s="61"/>
      <c r="D12" s="56"/>
      <c r="E12" s="56"/>
      <c r="F12" s="139"/>
      <c r="G12" s="62"/>
      <c r="H12" s="62"/>
      <c r="I12" s="62">
        <f t="shared" si="0"/>
        <v>0</v>
      </c>
      <c r="J12" s="115" t="str">
        <f t="shared" si="1"/>
        <v/>
      </c>
      <c r="K12" s="63"/>
      <c r="L12" s="64"/>
      <c r="M12" s="64"/>
      <c r="N12" s="64"/>
      <c r="O12" s="64"/>
      <c r="P12" s="65"/>
    </row>
    <row r="13" ht="16.5" customHeight="1" spans="1:16">
      <c r="A13" s="56"/>
      <c r="B13" s="60"/>
      <c r="C13" s="61"/>
      <c r="D13" s="56"/>
      <c r="E13" s="56"/>
      <c r="F13" s="139"/>
      <c r="G13" s="62"/>
      <c r="H13" s="62"/>
      <c r="I13" s="62">
        <f t="shared" si="0"/>
        <v>0</v>
      </c>
      <c r="J13" s="115" t="str">
        <f t="shared" si="1"/>
        <v/>
      </c>
      <c r="K13" s="63"/>
      <c r="L13" s="64"/>
      <c r="M13" s="64"/>
      <c r="N13" s="64"/>
      <c r="O13" s="64"/>
      <c r="P13" s="65"/>
    </row>
    <row r="14" ht="16.5" customHeight="1" spans="1:16">
      <c r="A14" s="56"/>
      <c r="B14" s="60"/>
      <c r="C14" s="61"/>
      <c r="D14" s="56"/>
      <c r="E14" s="56"/>
      <c r="F14" s="139"/>
      <c r="G14" s="62"/>
      <c r="H14" s="62"/>
      <c r="I14" s="62">
        <f t="shared" si="0"/>
        <v>0</v>
      </c>
      <c r="J14" s="115" t="str">
        <f t="shared" si="1"/>
        <v/>
      </c>
      <c r="K14" s="63"/>
      <c r="L14" s="64"/>
      <c r="M14" s="64"/>
      <c r="N14" s="64"/>
      <c r="O14" s="64"/>
      <c r="P14" s="65"/>
    </row>
    <row r="15" ht="16.5" customHeight="1" spans="1:16">
      <c r="A15" s="56"/>
      <c r="B15" s="60"/>
      <c r="C15" s="61"/>
      <c r="D15" s="56"/>
      <c r="E15" s="56"/>
      <c r="F15" s="139"/>
      <c r="G15" s="62"/>
      <c r="H15" s="62"/>
      <c r="I15" s="62">
        <f t="shared" si="0"/>
        <v>0</v>
      </c>
      <c r="J15" s="115" t="str">
        <f t="shared" si="1"/>
        <v/>
      </c>
      <c r="K15" s="63"/>
      <c r="L15" s="64"/>
      <c r="M15" s="64"/>
      <c r="N15" s="64"/>
      <c r="O15" s="64"/>
      <c r="P15" s="65"/>
    </row>
    <row r="16" ht="16.5" customHeight="1" spans="1:16">
      <c r="A16" s="56"/>
      <c r="B16" s="60"/>
      <c r="C16" s="61"/>
      <c r="D16" s="56"/>
      <c r="E16" s="56"/>
      <c r="F16" s="139"/>
      <c r="G16" s="62"/>
      <c r="H16" s="62"/>
      <c r="I16" s="62">
        <f t="shared" si="0"/>
        <v>0</v>
      </c>
      <c r="J16" s="115" t="str">
        <f t="shared" si="1"/>
        <v/>
      </c>
      <c r="K16" s="63"/>
      <c r="L16" s="64"/>
      <c r="M16" s="64"/>
      <c r="N16" s="64"/>
      <c r="O16" s="64"/>
      <c r="P16" s="65"/>
    </row>
    <row r="17" ht="16.5" customHeight="1" spans="1:16">
      <c r="A17" s="56"/>
      <c r="B17" s="60"/>
      <c r="C17" s="61"/>
      <c r="D17" s="56"/>
      <c r="E17" s="56"/>
      <c r="F17" s="139"/>
      <c r="G17" s="62"/>
      <c r="H17" s="62"/>
      <c r="I17" s="62">
        <f t="shared" si="0"/>
        <v>0</v>
      </c>
      <c r="J17" s="115" t="str">
        <f t="shared" si="1"/>
        <v/>
      </c>
      <c r="K17" s="63"/>
      <c r="L17" s="64"/>
      <c r="M17" s="64"/>
      <c r="N17" s="64"/>
      <c r="O17" s="64"/>
      <c r="P17" s="65"/>
    </row>
    <row r="18" ht="16.5" customHeight="1" spans="1:16">
      <c r="A18" s="56"/>
      <c r="B18" s="60"/>
      <c r="C18" s="61"/>
      <c r="D18" s="56"/>
      <c r="E18" s="56"/>
      <c r="F18" s="139"/>
      <c r="G18" s="62"/>
      <c r="H18" s="62"/>
      <c r="I18" s="62">
        <f t="shared" si="0"/>
        <v>0</v>
      </c>
      <c r="J18" s="115" t="str">
        <f t="shared" si="1"/>
        <v/>
      </c>
      <c r="K18" s="63"/>
      <c r="L18" s="64"/>
      <c r="M18" s="64"/>
      <c r="N18" s="64"/>
      <c r="O18" s="64"/>
      <c r="P18" s="65"/>
    </row>
    <row r="19" ht="16.5" customHeight="1" spans="1:16">
      <c r="A19" s="56"/>
      <c r="B19" s="60"/>
      <c r="C19" s="61"/>
      <c r="D19" s="56"/>
      <c r="E19" s="56"/>
      <c r="F19" s="139"/>
      <c r="G19" s="62"/>
      <c r="H19" s="62"/>
      <c r="I19" s="62">
        <f t="shared" si="0"/>
        <v>0</v>
      </c>
      <c r="J19" s="115" t="str">
        <f t="shared" si="1"/>
        <v/>
      </c>
      <c r="K19" s="63"/>
      <c r="L19" s="64"/>
      <c r="M19" s="64"/>
      <c r="N19" s="64"/>
      <c r="O19" s="64"/>
      <c r="P19" s="65"/>
    </row>
    <row r="20" ht="16.5" customHeight="1" spans="1:16">
      <c r="A20" s="56"/>
      <c r="B20" s="60"/>
      <c r="C20" s="61"/>
      <c r="D20" s="56"/>
      <c r="E20" s="56"/>
      <c r="F20" s="139"/>
      <c r="G20" s="62"/>
      <c r="H20" s="62"/>
      <c r="I20" s="62">
        <f t="shared" si="0"/>
        <v>0</v>
      </c>
      <c r="J20" s="115" t="str">
        <f t="shared" si="1"/>
        <v/>
      </c>
      <c r="K20" s="63"/>
      <c r="L20" s="64"/>
      <c r="M20" s="64"/>
      <c r="N20" s="64"/>
      <c r="O20" s="64"/>
      <c r="P20" s="65"/>
    </row>
    <row r="21" ht="16.5" customHeight="1" spans="1:16">
      <c r="A21" s="56"/>
      <c r="B21" s="60"/>
      <c r="C21" s="61"/>
      <c r="D21" s="56"/>
      <c r="E21" s="56"/>
      <c r="F21" s="139"/>
      <c r="G21" s="62"/>
      <c r="H21" s="62"/>
      <c r="I21" s="62">
        <f t="shared" si="0"/>
        <v>0</v>
      </c>
      <c r="J21" s="115" t="str">
        <f t="shared" si="1"/>
        <v/>
      </c>
      <c r="K21" s="63"/>
      <c r="L21" s="64"/>
      <c r="M21" s="64"/>
      <c r="N21" s="64"/>
      <c r="O21" s="64"/>
      <c r="P21" s="65"/>
    </row>
    <row r="22" ht="16.5" customHeight="1" spans="1:16">
      <c r="A22" s="56"/>
      <c r="B22" s="60"/>
      <c r="C22" s="61"/>
      <c r="D22" s="56"/>
      <c r="E22" s="56"/>
      <c r="F22" s="139"/>
      <c r="G22" s="62"/>
      <c r="H22" s="62"/>
      <c r="I22" s="62">
        <f t="shared" si="0"/>
        <v>0</v>
      </c>
      <c r="J22" s="115" t="str">
        <f t="shared" si="1"/>
        <v/>
      </c>
      <c r="K22" s="63"/>
      <c r="L22" s="64"/>
      <c r="M22" s="64"/>
      <c r="N22" s="64"/>
      <c r="O22" s="64"/>
      <c r="P22" s="65"/>
    </row>
    <row r="23" ht="16.5" customHeight="1" spans="1:16">
      <c r="A23" s="56"/>
      <c r="B23" s="60"/>
      <c r="C23" s="61"/>
      <c r="D23" s="56"/>
      <c r="E23" s="56"/>
      <c r="F23" s="139"/>
      <c r="G23" s="62"/>
      <c r="H23" s="62"/>
      <c r="I23" s="62">
        <f t="shared" si="0"/>
        <v>0</v>
      </c>
      <c r="J23" s="115" t="str">
        <f t="shared" si="1"/>
        <v/>
      </c>
      <c r="K23" s="63"/>
      <c r="L23" s="64"/>
      <c r="M23" s="64"/>
      <c r="N23" s="64"/>
      <c r="O23" s="64"/>
      <c r="P23" s="65"/>
    </row>
    <row r="24" ht="16.5" customHeight="1" spans="1:16">
      <c r="A24" s="56"/>
      <c r="B24" s="60"/>
      <c r="C24" s="61"/>
      <c r="D24" s="56"/>
      <c r="E24" s="56"/>
      <c r="F24" s="139"/>
      <c r="G24" s="62"/>
      <c r="H24" s="62"/>
      <c r="I24" s="62">
        <f t="shared" si="0"/>
        <v>0</v>
      </c>
      <c r="J24" s="115" t="str">
        <f t="shared" si="1"/>
        <v/>
      </c>
      <c r="K24" s="63"/>
      <c r="L24" s="64"/>
      <c r="M24" s="64"/>
      <c r="N24" s="64"/>
      <c r="O24" s="64"/>
      <c r="P24" s="65"/>
    </row>
    <row r="25" ht="16.5" customHeight="1" spans="1:16">
      <c r="A25" s="56"/>
      <c r="B25" s="60"/>
      <c r="C25" s="61"/>
      <c r="D25" s="56"/>
      <c r="E25" s="56"/>
      <c r="F25" s="139"/>
      <c r="G25" s="62"/>
      <c r="H25" s="62"/>
      <c r="I25" s="62">
        <f t="shared" si="0"/>
        <v>0</v>
      </c>
      <c r="J25" s="115" t="str">
        <f t="shared" si="1"/>
        <v/>
      </c>
      <c r="K25" s="63"/>
      <c r="L25" s="64"/>
      <c r="M25" s="64"/>
      <c r="N25" s="64"/>
      <c r="O25" s="64"/>
      <c r="P25" s="65"/>
    </row>
    <row r="26" ht="16.5" customHeight="1" spans="1:16">
      <c r="A26" s="56"/>
      <c r="B26" s="60"/>
      <c r="C26" s="61"/>
      <c r="D26" s="56"/>
      <c r="E26" s="56"/>
      <c r="F26" s="139"/>
      <c r="G26" s="62"/>
      <c r="H26" s="62"/>
      <c r="I26" s="62">
        <f t="shared" si="0"/>
        <v>0</v>
      </c>
      <c r="J26" s="115" t="str">
        <f t="shared" si="1"/>
        <v/>
      </c>
      <c r="K26" s="63"/>
      <c r="L26" s="64"/>
      <c r="M26" s="64"/>
      <c r="N26" s="64"/>
      <c r="O26" s="64"/>
      <c r="P26" s="65"/>
    </row>
    <row r="27" ht="16.5" customHeight="1" spans="1:16">
      <c r="A27" s="67" t="s">
        <v>309</v>
      </c>
      <c r="B27" s="57"/>
      <c r="C27" s="56"/>
      <c r="D27" s="61"/>
      <c r="E27" s="61"/>
      <c r="F27" s="62">
        <f>ROUND(SUM(F6:F26),2)</f>
        <v>0</v>
      </c>
      <c r="G27" s="62">
        <f>ROUND(SUM(G6:G26),2)</f>
        <v>0</v>
      </c>
      <c r="H27" s="62">
        <f>ROUND(SUM(H6:H26),2)</f>
        <v>0</v>
      </c>
      <c r="I27" s="62">
        <f t="shared" ref="I27:I29" si="2">H27-G27</f>
        <v>0</v>
      </c>
      <c r="J27" s="115" t="str">
        <f t="shared" ref="J27:J29" si="3">IF(G27=0,"",I27/G27*100)</f>
        <v/>
      </c>
      <c r="K27" s="63"/>
      <c r="L27" s="64"/>
      <c r="M27" s="64"/>
      <c r="N27" s="64"/>
      <c r="O27" s="64"/>
      <c r="P27" s="65"/>
    </row>
    <row r="28" ht="16.5" customHeight="1" spans="1:16">
      <c r="A28" s="67" t="s">
        <v>482</v>
      </c>
      <c r="B28" s="57"/>
      <c r="C28" s="56"/>
      <c r="D28" s="61"/>
      <c r="E28" s="61"/>
      <c r="F28" s="139"/>
      <c r="G28" s="62"/>
      <c r="H28" s="62"/>
      <c r="I28" s="62">
        <f t="shared" si="2"/>
        <v>0</v>
      </c>
      <c r="J28" s="115" t="str">
        <f t="shared" si="3"/>
        <v/>
      </c>
      <c r="K28" s="63"/>
      <c r="L28" s="64"/>
      <c r="M28" s="64"/>
      <c r="N28" s="64"/>
      <c r="O28" s="64"/>
      <c r="P28" s="65"/>
    </row>
    <row r="29" ht="16.5" customHeight="1" spans="1:16">
      <c r="A29" s="67" t="s">
        <v>309</v>
      </c>
      <c r="B29" s="57"/>
      <c r="C29" s="56"/>
      <c r="D29" s="61"/>
      <c r="E29" s="61"/>
      <c r="F29" s="139"/>
      <c r="G29" s="62">
        <f>G27-G28</f>
        <v>0</v>
      </c>
      <c r="H29" s="62">
        <f>H27-H28</f>
        <v>0</v>
      </c>
      <c r="I29" s="62">
        <f t="shared" si="2"/>
        <v>0</v>
      </c>
      <c r="J29" s="115" t="str">
        <f t="shared" si="3"/>
        <v/>
      </c>
      <c r="K29" s="63"/>
      <c r="L29" s="64"/>
      <c r="M29" s="64"/>
      <c r="N29" s="64"/>
      <c r="O29" s="64"/>
      <c r="P29" s="65"/>
    </row>
    <row r="30" customHeight="1" spans="1:16">
      <c r="A30" s="68"/>
      <c r="B30" s="68"/>
      <c r="C30" s="68"/>
      <c r="D30" s="68"/>
      <c r="E30" s="123"/>
      <c r="F30" s="123"/>
      <c r="G30" s="84"/>
      <c r="H30" s="84"/>
      <c r="I30" s="84"/>
      <c r="J30" s="84"/>
      <c r="K30" s="84"/>
      <c r="L30" s="64"/>
      <c r="M30" s="64"/>
      <c r="N30" s="64"/>
      <c r="O30" s="64"/>
      <c r="P30" s="65"/>
    </row>
    <row r="31" customHeight="1" spans="1:16">
      <c r="A31" s="71"/>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64"/>
      <c r="B72" s="64"/>
      <c r="C72" s="64"/>
      <c r="D72" s="64"/>
      <c r="E72" s="64"/>
      <c r="F72" s="64"/>
      <c r="G72" s="64"/>
      <c r="H72" s="64"/>
      <c r="I72" s="64"/>
      <c r="J72" s="64"/>
      <c r="K72" s="64"/>
      <c r="L72" s="64"/>
      <c r="M72" s="64"/>
      <c r="N72" s="64"/>
      <c r="O72" s="64"/>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5"/>
      <c r="B77" s="75"/>
      <c r="C77" s="75"/>
      <c r="D77" s="75"/>
      <c r="E77" s="75"/>
      <c r="F77" s="75"/>
      <c r="G77" s="75"/>
      <c r="H77" s="75"/>
      <c r="I77" s="75"/>
      <c r="J77" s="75"/>
      <c r="K77" s="75"/>
      <c r="L77" s="75"/>
      <c r="M77" s="75"/>
      <c r="N77" s="75"/>
      <c r="O77" s="75"/>
      <c r="P77" s="65"/>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row r="87" customHeight="1" spans="1:15">
      <c r="A87" s="76"/>
      <c r="B87" s="76"/>
      <c r="C87" s="76"/>
      <c r="D87" s="76"/>
      <c r="E87" s="76"/>
      <c r="F87" s="76"/>
      <c r="G87" s="76"/>
      <c r="H87" s="76"/>
      <c r="I87" s="76"/>
      <c r="J87" s="76"/>
      <c r="K87" s="76"/>
      <c r="L87" s="76"/>
      <c r="M87" s="76"/>
      <c r="N87" s="76"/>
      <c r="O87" s="76"/>
    </row>
  </sheetData>
  <mergeCells count="7">
    <mergeCell ref="A1:K1"/>
    <mergeCell ref="A2:K2"/>
    <mergeCell ref="J3:K3"/>
    <mergeCell ref="J4:K4"/>
    <mergeCell ref="A27:B27"/>
    <mergeCell ref="A28:B28"/>
    <mergeCell ref="A29:B29"/>
  </mergeCells>
  <printOptions horizontalCentered="1"/>
  <pageMargins left="0.590551181102362" right="0.590551181102362" top="0.866141732283464" bottom="0.866141732283464" header="0.47244094488189" footer="0.590551181102362"/>
  <pageSetup paperSize="9" scale="98" fitToHeight="0" orientation="landscape" blackAndWhite="1"/>
  <headerFooter scaleWithDoc="0">
    <oddFooter>&amp;L&amp;"宋体,常规"&amp;11被评估单位填表人：
填表日期：2015年  月&amp;R&amp;"宋体,常规"&amp;11评估人员：</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P84"/>
  <sheetViews>
    <sheetView view="pageBreakPreview" zoomScaleNormal="100" workbookViewId="0">
      <selection activeCell="D27" sqref="D27:F27"/>
    </sheetView>
  </sheetViews>
  <sheetFormatPr defaultColWidth="9" defaultRowHeight="15.75" customHeight="1"/>
  <cols>
    <col min="1" max="1" width="8.5" style="48" customWidth="1"/>
    <col min="2" max="2" width="31.1666666666667" style="48" customWidth="1"/>
    <col min="3" max="3" width="21" style="48" customWidth="1"/>
    <col min="4" max="4" width="18.6666666666667" style="48" customWidth="1"/>
    <col min="5" max="5" width="16.1666666666667" style="48" customWidth="1"/>
    <col min="6" max="6" width="17.3333333333333" style="48" customWidth="1"/>
    <col min="7" max="16384" width="9" style="48"/>
  </cols>
  <sheetData>
    <row r="1" s="46" customFormat="1" ht="30" customHeight="1" spans="1:16">
      <c r="A1" s="49" t="s">
        <v>212</v>
      </c>
      <c r="B1" s="49"/>
      <c r="C1" s="49"/>
      <c r="D1" s="49"/>
      <c r="E1" s="49"/>
      <c r="F1" s="49"/>
    </row>
    <row r="2" ht="17.25" customHeight="1" spans="1:16">
      <c r="A2" s="50" t="str">
        <f>公用信息!E7</f>
        <v>评估基准日：2025年10月31日</v>
      </c>
      <c r="B2" s="50"/>
      <c r="C2" s="50"/>
      <c r="D2" s="50"/>
      <c r="E2" s="50"/>
      <c r="F2" s="50"/>
      <c r="G2" s="52"/>
      <c r="H2" s="52"/>
      <c r="I2" s="52"/>
      <c r="J2" s="52"/>
      <c r="K2" s="52"/>
      <c r="L2" s="52"/>
      <c r="M2" s="52"/>
      <c r="N2" s="52"/>
      <c r="O2" s="52"/>
    </row>
    <row r="3" s="77" customFormat="1" ht="14.25" customHeight="1" spans="1:16">
      <c r="A3" s="52"/>
      <c r="B3" s="52"/>
      <c r="C3" s="52"/>
      <c r="D3" s="50"/>
      <c r="E3" s="50"/>
      <c r="F3" s="113" t="s">
        <v>213</v>
      </c>
      <c r="G3" s="52"/>
      <c r="H3" s="52"/>
      <c r="I3" s="52"/>
      <c r="J3" s="52"/>
      <c r="K3" s="52"/>
      <c r="L3" s="52"/>
      <c r="M3" s="52"/>
      <c r="N3" s="52"/>
      <c r="O3" s="52"/>
    </row>
    <row r="4" s="77" customFormat="1" ht="21" customHeight="1" spans="1:16">
      <c r="A4" s="83" t="str">
        <f>公用信息!E6</f>
        <v>被评估单位：杭州建德杭氧气体有限公司</v>
      </c>
      <c r="B4" s="83"/>
      <c r="C4" s="83"/>
      <c r="D4" s="435"/>
      <c r="E4" s="435"/>
      <c r="F4" s="436" t="e">
        <f>#REF!</f>
        <v>#REF!</v>
      </c>
      <c r="G4" s="52"/>
      <c r="H4" s="52"/>
      <c r="I4" s="52"/>
      <c r="J4" s="52"/>
      <c r="K4" s="52"/>
      <c r="L4" s="52"/>
      <c r="M4" s="52"/>
      <c r="N4" s="52"/>
      <c r="O4" s="52"/>
    </row>
    <row r="5" s="214" customFormat="1" ht="21" customHeight="1" spans="1:16">
      <c r="A5" s="56" t="s">
        <v>214</v>
      </c>
      <c r="B5" s="56" t="s">
        <v>215</v>
      </c>
      <c r="C5" s="57" t="s">
        <v>111</v>
      </c>
      <c r="D5" s="56" t="s">
        <v>112</v>
      </c>
      <c r="E5" s="56" t="s">
        <v>113</v>
      </c>
      <c r="F5" s="56" t="s">
        <v>114</v>
      </c>
      <c r="G5" s="58"/>
      <c r="H5" s="58"/>
      <c r="I5" s="58"/>
      <c r="J5" s="58"/>
      <c r="K5" s="58"/>
      <c r="L5" s="58"/>
      <c r="M5" s="58"/>
      <c r="N5" s="58"/>
      <c r="O5" s="58"/>
      <c r="P5" s="58"/>
    </row>
    <row r="6" s="421" customFormat="1" ht="16.5" customHeight="1" spans="1:16">
      <c r="A6" s="128" t="s">
        <v>216</v>
      </c>
      <c r="B6" s="60" t="s">
        <v>217</v>
      </c>
      <c r="C6" s="132">
        <f>'表3-1货币资金汇总表'!C23</f>
        <v>0</v>
      </c>
      <c r="D6" s="132">
        <f>'表3-1货币资金汇总表'!D23</f>
        <v>0</v>
      </c>
      <c r="E6" s="62">
        <f>D6-C6</f>
        <v>0</v>
      </c>
      <c r="F6" s="62" t="str">
        <f t="shared" ref="F6:F18" si="0">IF(C6=0,"",E6/C6*100)</f>
        <v/>
      </c>
      <c r="G6" s="64"/>
      <c r="H6" s="64"/>
      <c r="I6" s="64"/>
      <c r="J6" s="64"/>
      <c r="K6" s="64"/>
      <c r="L6" s="64"/>
      <c r="M6" s="64"/>
      <c r="N6" s="64"/>
      <c r="O6" s="64"/>
      <c r="P6" s="430"/>
    </row>
    <row r="7" s="421" customFormat="1" ht="16.5" customHeight="1" spans="1:16">
      <c r="A7" s="128" t="s">
        <v>218</v>
      </c>
      <c r="B7" s="238" t="s">
        <v>219</v>
      </c>
      <c r="C7" s="132">
        <f>'3-2交易性金融资产汇总'!C24</f>
        <v>0</v>
      </c>
      <c r="D7" s="132">
        <f>'3-2交易性金融资产汇总'!D24</f>
        <v>0</v>
      </c>
      <c r="E7" s="62">
        <f t="shared" ref="E7:E18" si="1">D7-C7</f>
        <v>0</v>
      </c>
      <c r="F7" s="62" t="str">
        <f t="shared" si="0"/>
        <v/>
      </c>
      <c r="G7" s="64"/>
      <c r="H7" s="64"/>
      <c r="I7" s="64"/>
      <c r="J7" s="64"/>
      <c r="K7" s="64"/>
      <c r="L7" s="64"/>
      <c r="M7" s="64"/>
      <c r="N7" s="64"/>
      <c r="O7" s="64"/>
      <c r="P7" s="430"/>
    </row>
    <row r="8" s="421" customFormat="1" ht="16.5" customHeight="1" spans="1:16">
      <c r="A8" s="128" t="s">
        <v>220</v>
      </c>
      <c r="B8" s="238" t="s">
        <v>221</v>
      </c>
      <c r="C8" s="132">
        <f>'3-3衍生金融资产'!E27</f>
        <v>0</v>
      </c>
      <c r="D8" s="132">
        <f>'3-3衍生金融资产'!F27</f>
        <v>0</v>
      </c>
      <c r="E8" s="62">
        <f t="shared" si="1"/>
        <v>0</v>
      </c>
      <c r="F8" s="62" t="str">
        <f t="shared" si="0"/>
        <v/>
      </c>
      <c r="G8" s="64"/>
      <c r="H8" s="64"/>
      <c r="I8" s="64"/>
      <c r="J8" s="64"/>
      <c r="K8" s="64"/>
      <c r="L8" s="64"/>
      <c r="M8" s="64"/>
      <c r="N8" s="64"/>
      <c r="O8" s="64"/>
      <c r="P8" s="430"/>
    </row>
    <row r="9" s="421" customFormat="1" ht="16.5" customHeight="1" spans="1:16">
      <c r="A9" s="128" t="s">
        <v>222</v>
      </c>
      <c r="B9" s="238" t="s">
        <v>223</v>
      </c>
      <c r="C9" s="132">
        <f>'3-4应收票据'!F29</f>
        <v>0</v>
      </c>
      <c r="D9" s="132">
        <f>'3-4应收票据'!G29</f>
        <v>0</v>
      </c>
      <c r="E9" s="62">
        <f t="shared" si="1"/>
        <v>0</v>
      </c>
      <c r="F9" s="62" t="str">
        <f t="shared" si="0"/>
        <v/>
      </c>
      <c r="G9" s="64"/>
      <c r="H9" s="64"/>
      <c r="I9" s="64"/>
      <c r="J9" s="64"/>
      <c r="K9" s="64"/>
      <c r="L9" s="64"/>
      <c r="M9" s="64"/>
      <c r="N9" s="64"/>
      <c r="O9" s="64"/>
      <c r="P9" s="430"/>
    </row>
    <row r="10" s="421" customFormat="1" ht="16.5" customHeight="1" spans="1:16">
      <c r="A10" s="128" t="s">
        <v>224</v>
      </c>
      <c r="B10" s="238" t="s">
        <v>225</v>
      </c>
      <c r="C10" s="132">
        <f>'3-5应收账款'!I28</f>
        <v>0</v>
      </c>
      <c r="D10" s="132">
        <f>'3-5应收账款'!J28</f>
        <v>0</v>
      </c>
      <c r="E10" s="62">
        <f t="shared" si="1"/>
        <v>0</v>
      </c>
      <c r="F10" s="62" t="str">
        <f t="shared" si="0"/>
        <v/>
      </c>
      <c r="G10" s="64"/>
      <c r="H10" s="64"/>
      <c r="I10" s="64"/>
      <c r="J10" s="64"/>
      <c r="K10" s="64"/>
      <c r="L10" s="64"/>
      <c r="M10" s="64"/>
      <c r="N10" s="64"/>
      <c r="O10" s="64"/>
      <c r="P10" s="430"/>
    </row>
    <row r="11" s="421" customFormat="1" ht="16.5" customHeight="1" spans="1:16">
      <c r="A11" s="128" t="s">
        <v>226</v>
      </c>
      <c r="B11" s="238" t="s">
        <v>227</v>
      </c>
      <c r="C11" s="132">
        <f>'3-6应收款项融资'!I28</f>
        <v>0</v>
      </c>
      <c r="D11" s="437">
        <f>'3-6应收款项融资'!J28</f>
        <v>0</v>
      </c>
      <c r="E11" s="62">
        <f t="shared" si="1"/>
        <v>0</v>
      </c>
      <c r="F11" s="62" t="str">
        <f t="shared" ref="F11" si="2">IF(C11=0,"",E11/C11*100)</f>
        <v/>
      </c>
      <c r="G11" s="64"/>
      <c r="H11" s="64"/>
      <c r="I11" s="64"/>
      <c r="J11" s="64"/>
      <c r="K11" s="64"/>
      <c r="L11" s="64"/>
      <c r="M11" s="64"/>
      <c r="N11" s="64"/>
      <c r="O11" s="64"/>
      <c r="P11" s="430"/>
    </row>
    <row r="12" s="421" customFormat="1" ht="16.5" customHeight="1" spans="1:16">
      <c r="A12" s="128" t="s">
        <v>228</v>
      </c>
      <c r="B12" s="60" t="s">
        <v>229</v>
      </c>
      <c r="C12" s="117">
        <f>'3-7预付款项'!I29</f>
        <v>0</v>
      </c>
      <c r="D12" s="437">
        <f>'3-7预付款项'!J29</f>
        <v>0</v>
      </c>
      <c r="E12" s="62">
        <f t="shared" si="1"/>
        <v>0</v>
      </c>
      <c r="F12" s="62" t="str">
        <f t="shared" si="0"/>
        <v/>
      </c>
      <c r="G12" s="64"/>
      <c r="H12" s="64"/>
      <c r="I12" s="64"/>
      <c r="J12" s="64"/>
      <c r="K12" s="64"/>
      <c r="L12" s="64"/>
      <c r="M12" s="64"/>
      <c r="N12" s="64"/>
      <c r="O12" s="64"/>
      <c r="P12" s="430"/>
    </row>
    <row r="13" s="421" customFormat="1" ht="16.5" customHeight="1" spans="1:16">
      <c r="A13" s="128" t="s">
        <v>230</v>
      </c>
      <c r="B13" s="60" t="s">
        <v>231</v>
      </c>
      <c r="C13" s="132">
        <f>'3-8其他应收款汇总'!C26</f>
        <v>0</v>
      </c>
      <c r="D13" s="132">
        <f>'3-8其他应收款汇总'!D26</f>
        <v>0</v>
      </c>
      <c r="E13" s="62">
        <f t="shared" si="1"/>
        <v>0</v>
      </c>
      <c r="F13" s="62" t="str">
        <f t="shared" si="0"/>
        <v/>
      </c>
      <c r="G13" s="64"/>
      <c r="H13" s="64"/>
      <c r="I13" s="64"/>
      <c r="J13" s="64"/>
      <c r="K13" s="64"/>
      <c r="L13" s="64"/>
      <c r="M13" s="64"/>
      <c r="N13" s="64"/>
      <c r="O13" s="64"/>
      <c r="P13" s="430"/>
    </row>
    <row r="14" s="421" customFormat="1" ht="16.5" customHeight="1" spans="1:16">
      <c r="A14" s="128" t="s">
        <v>232</v>
      </c>
      <c r="B14" s="60" t="s">
        <v>126</v>
      </c>
      <c r="C14" s="132">
        <f>'3-9存货汇总'!C25</f>
        <v>0</v>
      </c>
      <c r="D14" s="132">
        <f>'3-9存货汇总'!D25</f>
        <v>0</v>
      </c>
      <c r="E14" s="62">
        <f t="shared" si="1"/>
        <v>0</v>
      </c>
      <c r="F14" s="62" t="str">
        <f t="shared" si="0"/>
        <v/>
      </c>
      <c r="G14" s="64"/>
      <c r="H14" s="64"/>
      <c r="I14" s="64"/>
      <c r="J14" s="64"/>
      <c r="K14" s="64"/>
      <c r="L14" s="64"/>
      <c r="M14" s="64"/>
      <c r="N14" s="64"/>
      <c r="O14" s="64"/>
      <c r="P14" s="430"/>
    </row>
    <row r="15" s="421" customFormat="1" ht="16.5" customHeight="1" spans="1:16">
      <c r="A15" s="128" t="s">
        <v>233</v>
      </c>
      <c r="B15" s="238" t="s">
        <v>234</v>
      </c>
      <c r="C15" s="132">
        <f>'3-10合同资产'!E28</f>
        <v>0</v>
      </c>
      <c r="D15" s="132">
        <f>'3-10合同资产'!F28</f>
        <v>0</v>
      </c>
      <c r="E15" s="62">
        <f t="shared" ref="E15:E16" si="3">D15-C15</f>
        <v>0</v>
      </c>
      <c r="F15" s="62" t="str">
        <f t="shared" ref="F15:F16" si="4">IF(C15=0,"",E15/C15*100)</f>
        <v/>
      </c>
      <c r="G15" s="64"/>
      <c r="H15" s="64"/>
      <c r="I15" s="64"/>
      <c r="J15" s="64"/>
      <c r="K15" s="64"/>
      <c r="L15" s="64"/>
      <c r="M15" s="64"/>
      <c r="N15" s="64"/>
      <c r="O15" s="64"/>
      <c r="P15" s="430"/>
    </row>
    <row r="16" s="421" customFormat="1" ht="16.5" customHeight="1" spans="1:16">
      <c r="A16" s="128" t="s">
        <v>235</v>
      </c>
      <c r="B16" s="238" t="s">
        <v>236</v>
      </c>
      <c r="C16" s="132">
        <f>'3-11持有待售资产'!H30</f>
        <v>0</v>
      </c>
      <c r="D16" s="132">
        <f>'3-11持有待售资产'!I30</f>
        <v>0</v>
      </c>
      <c r="E16" s="62">
        <f t="shared" si="3"/>
        <v>0</v>
      </c>
      <c r="F16" s="62" t="str">
        <f t="shared" si="4"/>
        <v/>
      </c>
      <c r="G16" s="64"/>
      <c r="H16" s="64"/>
      <c r="I16" s="64"/>
      <c r="J16" s="64"/>
      <c r="K16" s="64"/>
      <c r="L16" s="64"/>
      <c r="M16" s="64"/>
      <c r="N16" s="64"/>
      <c r="O16" s="64"/>
      <c r="P16" s="430"/>
    </row>
    <row r="17" s="421" customFormat="1" ht="16.5" customHeight="1" spans="1:16">
      <c r="A17" s="128" t="s">
        <v>237</v>
      </c>
      <c r="B17" s="60" t="s">
        <v>238</v>
      </c>
      <c r="C17" s="132">
        <f>'3-12一年到期非流动资产'!E28</f>
        <v>0</v>
      </c>
      <c r="D17" s="132">
        <f>'3-12一年到期非流动资产'!F28</f>
        <v>0</v>
      </c>
      <c r="E17" s="62">
        <f t="shared" si="1"/>
        <v>0</v>
      </c>
      <c r="F17" s="62" t="str">
        <f t="shared" si="0"/>
        <v/>
      </c>
      <c r="G17" s="64"/>
      <c r="H17" s="64"/>
      <c r="I17" s="64"/>
      <c r="J17" s="64"/>
      <c r="K17" s="64"/>
      <c r="L17" s="64"/>
      <c r="M17" s="64"/>
      <c r="N17" s="64"/>
      <c r="O17" s="64"/>
      <c r="P17" s="430"/>
    </row>
    <row r="18" s="421" customFormat="1" ht="16.5" customHeight="1" spans="1:16">
      <c r="A18" s="128" t="s">
        <v>239</v>
      </c>
      <c r="B18" s="60" t="s">
        <v>240</v>
      </c>
      <c r="C18" s="132">
        <f>'3-13其他流动资产'!F28</f>
        <v>0</v>
      </c>
      <c r="D18" s="132">
        <f>'3-13其他流动资产'!G28</f>
        <v>0</v>
      </c>
      <c r="E18" s="62">
        <f t="shared" si="1"/>
        <v>0</v>
      </c>
      <c r="F18" s="62" t="str">
        <f t="shared" si="0"/>
        <v/>
      </c>
      <c r="G18" s="64"/>
      <c r="H18" s="64"/>
      <c r="I18" s="64"/>
      <c r="J18" s="64"/>
      <c r="K18" s="64"/>
      <c r="L18" s="64"/>
      <c r="M18" s="64"/>
      <c r="N18" s="64"/>
      <c r="O18" s="64"/>
      <c r="P18" s="430"/>
    </row>
    <row r="19" s="421" customFormat="1" ht="16.5" customHeight="1" spans="1:16">
      <c r="A19" s="114"/>
      <c r="B19" s="56"/>
      <c r="C19" s="132"/>
      <c r="D19" s="117"/>
      <c r="E19" s="62"/>
      <c r="F19" s="62" t="s">
        <v>241</v>
      </c>
      <c r="G19" s="64"/>
      <c r="H19" s="64"/>
      <c r="I19" s="64"/>
      <c r="J19" s="64"/>
      <c r="K19" s="64"/>
      <c r="L19" s="64"/>
      <c r="M19" s="64"/>
      <c r="N19" s="64"/>
      <c r="O19" s="64"/>
      <c r="P19" s="430"/>
    </row>
    <row r="20" s="421" customFormat="1" ht="16.5" customHeight="1" spans="1:16">
      <c r="A20" s="114"/>
      <c r="B20" s="56"/>
      <c r="C20" s="132"/>
      <c r="D20" s="117"/>
      <c r="E20" s="62"/>
      <c r="F20" s="62" t="s">
        <v>241</v>
      </c>
      <c r="G20" s="64"/>
      <c r="H20" s="64"/>
      <c r="I20" s="64"/>
      <c r="J20" s="64"/>
      <c r="K20" s="64"/>
      <c r="L20" s="64"/>
      <c r="M20" s="64"/>
      <c r="N20" s="64"/>
      <c r="O20" s="64"/>
      <c r="P20" s="430"/>
    </row>
    <row r="21" s="421" customFormat="1" ht="16.5" customHeight="1" spans="1:16">
      <c r="A21" s="114"/>
      <c r="B21" s="56"/>
      <c r="C21" s="132"/>
      <c r="D21" s="117"/>
      <c r="E21" s="62"/>
      <c r="F21" s="62" t="s">
        <v>241</v>
      </c>
      <c r="G21" s="64"/>
      <c r="H21" s="64"/>
      <c r="I21" s="64"/>
      <c r="J21" s="64"/>
      <c r="K21" s="64"/>
      <c r="L21" s="64"/>
      <c r="M21" s="64"/>
      <c r="N21" s="64"/>
      <c r="O21" s="64"/>
      <c r="P21" s="430"/>
    </row>
    <row r="22" s="421" customFormat="1" ht="16.5" customHeight="1" spans="1:16">
      <c r="A22" s="114"/>
      <c r="B22" s="56"/>
      <c r="C22" s="132"/>
      <c r="D22" s="117"/>
      <c r="E22" s="62"/>
      <c r="F22" s="62" t="s">
        <v>241</v>
      </c>
      <c r="G22" s="64"/>
      <c r="H22" s="64"/>
      <c r="I22" s="64"/>
      <c r="J22" s="64"/>
      <c r="K22" s="64"/>
      <c r="L22" s="64"/>
      <c r="M22" s="64"/>
      <c r="N22" s="64"/>
      <c r="O22" s="64"/>
      <c r="P22" s="430"/>
    </row>
    <row r="23" s="421" customFormat="1" ht="16.5" customHeight="1" spans="1:16">
      <c r="A23" s="114"/>
      <c r="B23" s="56"/>
      <c r="C23" s="132"/>
      <c r="D23" s="117"/>
      <c r="E23" s="62"/>
      <c r="F23" s="62" t="s">
        <v>241</v>
      </c>
      <c r="G23" s="64"/>
      <c r="H23" s="64"/>
      <c r="I23" s="64"/>
      <c r="J23" s="64"/>
      <c r="K23" s="64"/>
      <c r="L23" s="64"/>
      <c r="M23" s="64"/>
      <c r="N23" s="64"/>
      <c r="O23" s="64"/>
      <c r="P23" s="430"/>
    </row>
    <row r="24" s="421" customFormat="1" ht="16.5" customHeight="1" spans="1:16">
      <c r="A24" s="114"/>
      <c r="B24" s="56"/>
      <c r="C24" s="132"/>
      <c r="D24" s="117"/>
      <c r="E24" s="62"/>
      <c r="F24" s="62" t="s">
        <v>241</v>
      </c>
      <c r="G24" s="64"/>
      <c r="H24" s="64"/>
      <c r="I24" s="64"/>
      <c r="J24" s="64"/>
      <c r="K24" s="64"/>
      <c r="L24" s="64"/>
      <c r="M24" s="64"/>
      <c r="N24" s="64"/>
      <c r="O24" s="64"/>
      <c r="P24" s="430"/>
    </row>
    <row r="25" s="421" customFormat="1" ht="16.5" customHeight="1" spans="1:16">
      <c r="A25" s="114"/>
      <c r="B25" s="56"/>
      <c r="C25" s="132"/>
      <c r="D25" s="117"/>
      <c r="E25" s="62"/>
      <c r="F25" s="62" t="s">
        <v>241</v>
      </c>
      <c r="G25" s="64"/>
      <c r="H25" s="64"/>
      <c r="I25" s="64"/>
      <c r="J25" s="64"/>
      <c r="K25" s="64"/>
      <c r="L25" s="64"/>
      <c r="M25" s="64"/>
      <c r="N25" s="64"/>
      <c r="O25" s="64"/>
      <c r="P25" s="430"/>
    </row>
    <row r="26" s="421" customFormat="1" ht="18" customHeight="1" spans="1:16">
      <c r="A26" s="67" t="s">
        <v>242</v>
      </c>
      <c r="B26" s="57"/>
      <c r="C26" s="66">
        <f>SUM(C6:C25)</f>
        <v>0</v>
      </c>
      <c r="D26" s="62">
        <f>SUM(D6:D25)</f>
        <v>0</v>
      </c>
      <c r="E26" s="62">
        <f>D26-C26</f>
        <v>0</v>
      </c>
      <c r="F26" s="62" t="str">
        <f>IF(C26=0,"",E26/C26*100)</f>
        <v/>
      </c>
      <c r="G26" s="64"/>
      <c r="H26" s="64"/>
      <c r="I26" s="64"/>
      <c r="J26" s="64"/>
      <c r="K26" s="64"/>
      <c r="L26" s="64"/>
      <c r="M26" s="64"/>
      <c r="N26" s="64"/>
      <c r="O26" s="64"/>
      <c r="P26" s="430"/>
    </row>
    <row r="27" s="421" customFormat="1" customHeight="1" spans="1:16">
      <c r="A27" s="71"/>
      <c r="B27" s="64"/>
      <c r="C27" s="64"/>
      <c r="D27" s="438" t="s">
        <v>243</v>
      </c>
      <c r="E27" s="438"/>
      <c r="F27" s="438"/>
      <c r="G27" s="64"/>
      <c r="H27" s="64"/>
      <c r="I27" s="64"/>
      <c r="J27" s="64"/>
      <c r="K27" s="64"/>
      <c r="L27" s="64"/>
      <c r="M27" s="64"/>
      <c r="N27" s="64"/>
      <c r="O27" s="64"/>
      <c r="P27" s="430"/>
    </row>
    <row r="28" customHeight="1" spans="1:16">
      <c r="A28" s="439"/>
      <c r="B28" s="64"/>
      <c r="C28" s="64"/>
      <c r="D28" s="64"/>
      <c r="E28" s="64"/>
      <c r="F28" s="64"/>
      <c r="G28" s="64"/>
      <c r="H28" s="64"/>
      <c r="I28" s="64"/>
      <c r="J28" s="64"/>
      <c r="K28" s="64"/>
      <c r="L28" s="64"/>
      <c r="M28" s="64"/>
      <c r="N28" s="64"/>
      <c r="O28" s="64"/>
      <c r="P28" s="65"/>
    </row>
    <row r="29" customHeight="1" spans="1:16">
      <c r="A29" s="64"/>
      <c r="B29" s="64"/>
      <c r="C29" s="64"/>
      <c r="D29" s="64"/>
      <c r="E29" s="64"/>
      <c r="F29" s="64"/>
      <c r="G29" s="64"/>
      <c r="H29" s="64"/>
      <c r="I29" s="64"/>
      <c r="J29" s="64"/>
      <c r="K29" s="64"/>
      <c r="L29" s="64"/>
      <c r="M29" s="64"/>
      <c r="N29" s="64"/>
      <c r="O29" s="64"/>
      <c r="P29" s="65"/>
    </row>
    <row r="30" customHeight="1" spans="1:16">
      <c r="A30" s="64"/>
      <c r="B30" s="64"/>
      <c r="C30" s="64"/>
      <c r="D30" s="64"/>
      <c r="E30" s="64"/>
      <c r="F30" s="64"/>
      <c r="G30" s="64"/>
      <c r="H30" s="64"/>
      <c r="I30" s="64"/>
      <c r="J30" s="64"/>
      <c r="K30" s="64"/>
      <c r="L30" s="64"/>
      <c r="M30" s="64"/>
      <c r="N30" s="64"/>
      <c r="O30" s="64"/>
      <c r="P30" s="65"/>
    </row>
    <row r="31" customHeight="1" spans="1:16">
      <c r="A31" s="64"/>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75"/>
      <c r="B70" s="75"/>
      <c r="C70" s="75"/>
      <c r="D70" s="75"/>
      <c r="E70" s="75"/>
      <c r="F70" s="75"/>
      <c r="G70" s="75"/>
      <c r="H70" s="75"/>
      <c r="I70" s="75"/>
      <c r="J70" s="75"/>
      <c r="K70" s="75"/>
      <c r="L70" s="75"/>
      <c r="M70" s="75"/>
      <c r="N70" s="75"/>
      <c r="O70" s="75"/>
      <c r="P70" s="65"/>
    </row>
    <row r="71" customHeight="1" spans="1:16">
      <c r="A71" s="75"/>
      <c r="B71" s="75"/>
      <c r="C71" s="75"/>
      <c r="D71" s="75"/>
      <c r="E71" s="75"/>
      <c r="F71" s="75"/>
      <c r="G71" s="75"/>
      <c r="H71" s="75"/>
      <c r="I71" s="75"/>
      <c r="J71" s="75"/>
      <c r="K71" s="75"/>
      <c r="L71" s="75"/>
      <c r="M71" s="75"/>
      <c r="N71" s="75"/>
      <c r="O71" s="75"/>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6"/>
      <c r="B76" s="76"/>
      <c r="C76" s="76"/>
      <c r="D76" s="76"/>
      <c r="E76" s="76"/>
      <c r="F76" s="76"/>
      <c r="G76" s="76"/>
      <c r="H76" s="76"/>
      <c r="I76" s="76"/>
      <c r="J76" s="76"/>
      <c r="K76" s="76"/>
      <c r="L76" s="76"/>
      <c r="M76" s="76"/>
      <c r="N76" s="76"/>
      <c r="O76" s="76"/>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sheetData>
  <mergeCells count="5">
    <mergeCell ref="A1:F1"/>
    <mergeCell ref="A2:F2"/>
    <mergeCell ref="A4:C4"/>
    <mergeCell ref="A26:B26"/>
    <mergeCell ref="D27:F27"/>
  </mergeCells>
  <printOptions horizontalCentered="1"/>
  <pageMargins left="0.590551181102362" right="0.590551181102362" top="0.866141732283464" bottom="0.866141732283464" header="0.47244094488189" footer="0.47244094488189"/>
  <pageSetup paperSize="9" fitToHeight="0" orientation="landscape" blackAndWhite="1"/>
  <headerFooter scaleWithDoc="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31">
    <tabColor rgb="FFFF0000"/>
    <pageSetUpPr fitToPage="1"/>
  </sheetPr>
  <dimension ref="A1:N87"/>
  <sheetViews>
    <sheetView view="pageBreakPreview" zoomScaleNormal="100" workbookViewId="0">
      <selection activeCell="A28" sqref="A28:B28"/>
    </sheetView>
  </sheetViews>
  <sheetFormatPr defaultColWidth="9" defaultRowHeight="15.75" customHeight="1"/>
  <cols>
    <col min="1" max="1" width="4.33333333333333" style="48" customWidth="1"/>
    <col min="2" max="2" width="20.6666666666667" style="48" customWidth="1"/>
    <col min="3" max="4" width="12" style="48" customWidth="1"/>
    <col min="5" max="7" width="11.3333333333333" style="48" customWidth="1"/>
    <col min="8" max="8" width="9.33333333333333" style="48" customWidth="1"/>
    <col min="9" max="9" width="8.5" style="48" customWidth="1"/>
    <col min="10" max="10" width="9" style="48" customWidth="1"/>
    <col min="11" max="16384" width="9" style="48"/>
  </cols>
  <sheetData>
    <row r="1" s="46" customFormat="1" ht="30" customHeight="1" spans="1:14">
      <c r="A1" s="49" t="s">
        <v>483</v>
      </c>
      <c r="B1" s="49"/>
      <c r="C1" s="49"/>
      <c r="D1" s="49"/>
      <c r="E1" s="49"/>
      <c r="F1" s="49"/>
      <c r="G1" s="49"/>
      <c r="H1" s="49"/>
      <c r="I1" s="49"/>
      <c r="J1" s="49"/>
    </row>
    <row r="2" ht="16.5" customHeight="1" spans="1:14">
      <c r="A2" s="50" t="str">
        <f>公用信息!E7</f>
        <v>评估基准日：2025年10月31日</v>
      </c>
      <c r="B2" s="50"/>
      <c r="C2" s="50"/>
      <c r="D2" s="50"/>
      <c r="E2" s="50"/>
      <c r="F2" s="50"/>
      <c r="G2" s="51"/>
      <c r="H2" s="51"/>
      <c r="I2" s="51"/>
      <c r="J2" s="51"/>
      <c r="K2" s="51"/>
      <c r="L2" s="52"/>
      <c r="M2" s="52"/>
    </row>
    <row r="3" ht="16.5" customHeight="1" spans="1:14">
      <c r="A3" s="50"/>
      <c r="B3" s="50"/>
      <c r="C3" s="50"/>
      <c r="D3" s="50"/>
      <c r="E3" s="50"/>
      <c r="F3" s="50"/>
      <c r="G3" s="51"/>
      <c r="H3" s="51"/>
      <c r="I3" s="53" t="s">
        <v>484</v>
      </c>
      <c r="J3" s="53"/>
      <c r="K3" s="51"/>
      <c r="L3" s="52"/>
      <c r="M3" s="52"/>
    </row>
    <row r="4" ht="16.5" customHeight="1" spans="1:14">
      <c r="A4" s="90" t="str">
        <f>公用信息!E6</f>
        <v>被评估单位：杭州建德杭氧气体有限公司</v>
      </c>
      <c r="B4" s="52"/>
      <c r="C4" s="52"/>
      <c r="D4" s="52"/>
      <c r="E4" s="52"/>
      <c r="F4" s="52"/>
      <c r="G4" s="52"/>
      <c r="H4" s="156" t="e">
        <f>#REF!</f>
        <v>#REF!</v>
      </c>
      <c r="I4" s="156"/>
      <c r="J4" s="156"/>
      <c r="K4" s="52"/>
      <c r="L4" s="52"/>
      <c r="M4" s="52"/>
    </row>
    <row r="5" s="47" customFormat="1" ht="16.5" customHeight="1" spans="1:14">
      <c r="A5" s="56" t="s">
        <v>175</v>
      </c>
      <c r="B5" s="56" t="s">
        <v>176</v>
      </c>
      <c r="C5" s="56" t="s">
        <v>177</v>
      </c>
      <c r="D5" s="99" t="s">
        <v>485</v>
      </c>
      <c r="E5" s="56" t="s">
        <v>178</v>
      </c>
      <c r="F5" s="56" t="s">
        <v>111</v>
      </c>
      <c r="G5" s="56" t="s">
        <v>112</v>
      </c>
      <c r="H5" s="128" t="s">
        <v>113</v>
      </c>
      <c r="I5" s="56" t="s">
        <v>114</v>
      </c>
      <c r="J5" s="56" t="s">
        <v>247</v>
      </c>
      <c r="K5" s="58"/>
      <c r="L5" s="58"/>
      <c r="M5" s="58"/>
      <c r="N5" s="59"/>
    </row>
    <row r="6" ht="16.5" customHeight="1" spans="1:14">
      <c r="A6" s="56"/>
      <c r="B6" s="60"/>
      <c r="C6" s="61"/>
      <c r="D6" s="62"/>
      <c r="E6" s="139"/>
      <c r="F6" s="62"/>
      <c r="G6" s="62"/>
      <c r="H6" s="62">
        <f>G6-F6</f>
        <v>0</v>
      </c>
      <c r="I6" s="115" t="str">
        <f>IF(F6=0,"",H6/F6*100)</f>
        <v/>
      </c>
      <c r="J6" s="63"/>
      <c r="K6" s="64"/>
      <c r="L6" s="64"/>
      <c r="M6" s="64"/>
      <c r="N6" s="65"/>
    </row>
    <row r="7" ht="16.5" customHeight="1" spans="1:14">
      <c r="A7" s="56"/>
      <c r="B7" s="60"/>
      <c r="C7" s="61"/>
      <c r="D7" s="62"/>
      <c r="E7" s="139"/>
      <c r="F7" s="62"/>
      <c r="G7" s="62"/>
      <c r="H7" s="62">
        <f t="shared" ref="H7:H26" si="0">G7-F7</f>
        <v>0</v>
      </c>
      <c r="I7" s="115" t="str">
        <f t="shared" ref="I7:I26" si="1">IF(F7=0,"",H7/F7*100)</f>
        <v/>
      </c>
      <c r="J7" s="63"/>
      <c r="K7" s="64"/>
      <c r="L7" s="64"/>
      <c r="M7" s="64"/>
      <c r="N7" s="65"/>
    </row>
    <row r="8" ht="16.5" customHeight="1" spans="1:14">
      <c r="A8" s="56"/>
      <c r="B8" s="60"/>
      <c r="C8" s="61"/>
      <c r="D8" s="62"/>
      <c r="E8" s="139"/>
      <c r="F8" s="62"/>
      <c r="G8" s="62"/>
      <c r="H8" s="62">
        <f t="shared" si="0"/>
        <v>0</v>
      </c>
      <c r="I8" s="115" t="str">
        <f t="shared" si="1"/>
        <v/>
      </c>
      <c r="J8" s="63"/>
      <c r="K8" s="64"/>
      <c r="L8" s="64"/>
      <c r="M8" s="64"/>
      <c r="N8" s="65"/>
    </row>
    <row r="9" ht="16.5" customHeight="1" spans="1:14">
      <c r="A9" s="56"/>
      <c r="B9" s="60"/>
      <c r="C9" s="61"/>
      <c r="D9" s="62"/>
      <c r="E9" s="139"/>
      <c r="F9" s="62"/>
      <c r="G9" s="62"/>
      <c r="H9" s="62">
        <f t="shared" si="0"/>
        <v>0</v>
      </c>
      <c r="I9" s="115" t="str">
        <f t="shared" si="1"/>
        <v/>
      </c>
      <c r="J9" s="63"/>
      <c r="K9" s="64"/>
      <c r="L9" s="64"/>
      <c r="M9" s="64"/>
      <c r="N9" s="65"/>
    </row>
    <row r="10" ht="16.5" customHeight="1" spans="1:14">
      <c r="A10" s="56"/>
      <c r="B10" s="60"/>
      <c r="C10" s="61"/>
      <c r="D10" s="62"/>
      <c r="E10" s="139"/>
      <c r="F10" s="62"/>
      <c r="G10" s="62"/>
      <c r="H10" s="62">
        <f t="shared" si="0"/>
        <v>0</v>
      </c>
      <c r="I10" s="115" t="str">
        <f t="shared" si="1"/>
        <v/>
      </c>
      <c r="J10" s="63"/>
      <c r="K10" s="64"/>
      <c r="L10" s="64"/>
      <c r="M10" s="64"/>
      <c r="N10" s="65"/>
    </row>
    <row r="11" ht="16.5" customHeight="1" spans="1:14">
      <c r="A11" s="56"/>
      <c r="B11" s="60"/>
      <c r="C11" s="61"/>
      <c r="D11" s="62"/>
      <c r="E11" s="139"/>
      <c r="F11" s="62"/>
      <c r="G11" s="62"/>
      <c r="H11" s="62">
        <f t="shared" si="0"/>
        <v>0</v>
      </c>
      <c r="I11" s="115" t="str">
        <f t="shared" si="1"/>
        <v/>
      </c>
      <c r="J11" s="63"/>
      <c r="K11" s="64"/>
      <c r="L11" s="64"/>
      <c r="M11" s="64"/>
      <c r="N11" s="65"/>
    </row>
    <row r="12" ht="16.5" customHeight="1" spans="1:14">
      <c r="A12" s="56"/>
      <c r="B12" s="60"/>
      <c r="C12" s="61"/>
      <c r="D12" s="62"/>
      <c r="E12" s="139"/>
      <c r="F12" s="62"/>
      <c r="G12" s="62"/>
      <c r="H12" s="62">
        <f t="shared" si="0"/>
        <v>0</v>
      </c>
      <c r="I12" s="115" t="str">
        <f t="shared" si="1"/>
        <v/>
      </c>
      <c r="J12" s="63"/>
      <c r="K12" s="64"/>
      <c r="L12" s="64"/>
      <c r="M12" s="64"/>
      <c r="N12" s="65"/>
    </row>
    <row r="13" ht="16.5" customHeight="1" spans="1:14">
      <c r="A13" s="56"/>
      <c r="B13" s="60"/>
      <c r="C13" s="61"/>
      <c r="D13" s="62"/>
      <c r="E13" s="139"/>
      <c r="F13" s="62"/>
      <c r="G13" s="62"/>
      <c r="H13" s="62">
        <f t="shared" si="0"/>
        <v>0</v>
      </c>
      <c r="I13" s="115" t="str">
        <f t="shared" si="1"/>
        <v/>
      </c>
      <c r="J13" s="63"/>
      <c r="K13" s="64"/>
      <c r="L13" s="64"/>
      <c r="M13" s="64"/>
      <c r="N13" s="65"/>
    </row>
    <row r="14" ht="16.5" customHeight="1" spans="1:14">
      <c r="A14" s="56"/>
      <c r="B14" s="60"/>
      <c r="C14" s="61"/>
      <c r="D14" s="62"/>
      <c r="E14" s="139"/>
      <c r="F14" s="62"/>
      <c r="G14" s="62"/>
      <c r="H14" s="62">
        <f t="shared" si="0"/>
        <v>0</v>
      </c>
      <c r="I14" s="115" t="str">
        <f t="shared" si="1"/>
        <v/>
      </c>
      <c r="J14" s="63"/>
      <c r="K14" s="64"/>
      <c r="L14" s="64"/>
      <c r="M14" s="64"/>
      <c r="N14" s="65"/>
    </row>
    <row r="15" ht="16.5" customHeight="1" spans="1:14">
      <c r="A15" s="56"/>
      <c r="B15" s="60"/>
      <c r="C15" s="61"/>
      <c r="D15" s="62"/>
      <c r="E15" s="139"/>
      <c r="F15" s="62"/>
      <c r="G15" s="62"/>
      <c r="H15" s="62">
        <f t="shared" si="0"/>
        <v>0</v>
      </c>
      <c r="I15" s="115" t="str">
        <f t="shared" si="1"/>
        <v/>
      </c>
      <c r="J15" s="63"/>
      <c r="K15" s="64"/>
      <c r="L15" s="64"/>
      <c r="M15" s="64"/>
      <c r="N15" s="65"/>
    </row>
    <row r="16" ht="16.5" customHeight="1" spans="1:14">
      <c r="A16" s="56"/>
      <c r="B16" s="60"/>
      <c r="C16" s="61"/>
      <c r="D16" s="62"/>
      <c r="E16" s="139"/>
      <c r="F16" s="62"/>
      <c r="G16" s="62"/>
      <c r="H16" s="62">
        <f t="shared" si="0"/>
        <v>0</v>
      </c>
      <c r="I16" s="115" t="str">
        <f t="shared" si="1"/>
        <v/>
      </c>
      <c r="J16" s="63"/>
      <c r="K16" s="64"/>
      <c r="L16" s="64"/>
      <c r="M16" s="64"/>
      <c r="N16" s="65"/>
    </row>
    <row r="17" ht="16.5" customHeight="1" spans="1:14">
      <c r="A17" s="56"/>
      <c r="B17" s="60"/>
      <c r="C17" s="61"/>
      <c r="D17" s="62"/>
      <c r="E17" s="139"/>
      <c r="F17" s="62"/>
      <c r="G17" s="62"/>
      <c r="H17" s="62">
        <f t="shared" si="0"/>
        <v>0</v>
      </c>
      <c r="I17" s="115" t="str">
        <f t="shared" si="1"/>
        <v/>
      </c>
      <c r="J17" s="63"/>
      <c r="K17" s="64"/>
      <c r="L17" s="64"/>
      <c r="M17" s="64"/>
      <c r="N17" s="65"/>
    </row>
    <row r="18" ht="16.5" customHeight="1" spans="1:14">
      <c r="A18" s="56"/>
      <c r="B18" s="60"/>
      <c r="C18" s="61"/>
      <c r="D18" s="62"/>
      <c r="E18" s="139"/>
      <c r="F18" s="62"/>
      <c r="G18" s="62"/>
      <c r="H18" s="62">
        <f t="shared" si="0"/>
        <v>0</v>
      </c>
      <c r="I18" s="115" t="str">
        <f t="shared" si="1"/>
        <v/>
      </c>
      <c r="J18" s="63"/>
      <c r="K18" s="64"/>
      <c r="L18" s="64"/>
      <c r="M18" s="64"/>
      <c r="N18" s="65"/>
    </row>
    <row r="19" ht="16.5" customHeight="1" spans="1:14">
      <c r="A19" s="56"/>
      <c r="B19" s="60"/>
      <c r="C19" s="61"/>
      <c r="D19" s="62"/>
      <c r="E19" s="139"/>
      <c r="F19" s="62"/>
      <c r="G19" s="62"/>
      <c r="H19" s="62">
        <f t="shared" si="0"/>
        <v>0</v>
      </c>
      <c r="I19" s="115" t="str">
        <f t="shared" si="1"/>
        <v/>
      </c>
      <c r="J19" s="63"/>
      <c r="K19" s="64"/>
      <c r="L19" s="64"/>
      <c r="M19" s="64"/>
      <c r="N19" s="65"/>
    </row>
    <row r="20" ht="16.5" customHeight="1" spans="1:14">
      <c r="A20" s="56"/>
      <c r="B20" s="60"/>
      <c r="C20" s="61"/>
      <c r="D20" s="62"/>
      <c r="E20" s="139"/>
      <c r="F20" s="62"/>
      <c r="G20" s="62"/>
      <c r="H20" s="62">
        <f t="shared" si="0"/>
        <v>0</v>
      </c>
      <c r="I20" s="115" t="str">
        <f t="shared" si="1"/>
        <v/>
      </c>
      <c r="J20" s="63"/>
      <c r="K20" s="64"/>
      <c r="L20" s="64"/>
      <c r="M20" s="64"/>
      <c r="N20" s="65"/>
    </row>
    <row r="21" ht="16.5" customHeight="1" spans="1:14">
      <c r="A21" s="56"/>
      <c r="B21" s="60"/>
      <c r="C21" s="61"/>
      <c r="D21" s="62"/>
      <c r="E21" s="139"/>
      <c r="F21" s="62"/>
      <c r="G21" s="62"/>
      <c r="H21" s="62">
        <f t="shared" si="0"/>
        <v>0</v>
      </c>
      <c r="I21" s="115" t="str">
        <f t="shared" si="1"/>
        <v/>
      </c>
      <c r="J21" s="63"/>
      <c r="K21" s="64"/>
      <c r="L21" s="64"/>
      <c r="M21" s="64"/>
      <c r="N21" s="65"/>
    </row>
    <row r="22" ht="16.5" customHeight="1" spans="1:14">
      <c r="A22" s="56"/>
      <c r="B22" s="60"/>
      <c r="C22" s="61"/>
      <c r="D22" s="62"/>
      <c r="E22" s="139"/>
      <c r="F22" s="62"/>
      <c r="G22" s="62"/>
      <c r="H22" s="62">
        <f t="shared" si="0"/>
        <v>0</v>
      </c>
      <c r="I22" s="115" t="str">
        <f t="shared" si="1"/>
        <v/>
      </c>
      <c r="J22" s="63"/>
      <c r="K22" s="64"/>
      <c r="L22" s="64"/>
      <c r="M22" s="64"/>
      <c r="N22" s="65"/>
    </row>
    <row r="23" ht="16.5" customHeight="1" spans="1:14">
      <c r="A23" s="56"/>
      <c r="B23" s="60"/>
      <c r="C23" s="61"/>
      <c r="D23" s="62"/>
      <c r="E23" s="139"/>
      <c r="F23" s="62"/>
      <c r="G23" s="62"/>
      <c r="H23" s="62">
        <f t="shared" si="0"/>
        <v>0</v>
      </c>
      <c r="I23" s="115" t="str">
        <f t="shared" si="1"/>
        <v/>
      </c>
      <c r="J23" s="63"/>
      <c r="K23" s="64"/>
      <c r="L23" s="64"/>
      <c r="M23" s="64"/>
      <c r="N23" s="65"/>
    </row>
    <row r="24" ht="16.5" customHeight="1" spans="1:14">
      <c r="A24" s="56"/>
      <c r="B24" s="60"/>
      <c r="C24" s="61"/>
      <c r="D24" s="62"/>
      <c r="E24" s="139"/>
      <c r="F24" s="62"/>
      <c r="G24" s="62"/>
      <c r="H24" s="62">
        <f t="shared" si="0"/>
        <v>0</v>
      </c>
      <c r="I24" s="115" t="str">
        <f t="shared" si="1"/>
        <v/>
      </c>
      <c r="J24" s="63"/>
      <c r="K24" s="64"/>
      <c r="L24" s="64"/>
      <c r="M24" s="64"/>
      <c r="N24" s="65"/>
    </row>
    <row r="25" ht="16.5" customHeight="1" spans="1:14">
      <c r="A25" s="56"/>
      <c r="B25" s="60"/>
      <c r="C25" s="61"/>
      <c r="D25" s="62"/>
      <c r="E25" s="139"/>
      <c r="F25" s="62"/>
      <c r="G25" s="62"/>
      <c r="H25" s="62">
        <f t="shared" si="0"/>
        <v>0</v>
      </c>
      <c r="I25" s="115" t="str">
        <f t="shared" si="1"/>
        <v/>
      </c>
      <c r="J25" s="63"/>
      <c r="K25" s="64"/>
      <c r="L25" s="64"/>
      <c r="M25" s="64"/>
      <c r="N25" s="65"/>
    </row>
    <row r="26" ht="16.5" customHeight="1" spans="1:14">
      <c r="A26" s="56"/>
      <c r="B26" s="60"/>
      <c r="C26" s="61"/>
      <c r="D26" s="62"/>
      <c r="E26" s="139"/>
      <c r="F26" s="62"/>
      <c r="G26" s="62"/>
      <c r="H26" s="62">
        <f t="shared" si="0"/>
        <v>0</v>
      </c>
      <c r="I26" s="115" t="str">
        <f t="shared" si="1"/>
        <v/>
      </c>
      <c r="J26" s="63"/>
      <c r="K26" s="64"/>
      <c r="L26" s="64"/>
      <c r="M26" s="64"/>
      <c r="N26" s="65"/>
    </row>
    <row r="27" ht="16.5" customHeight="1" spans="1:14">
      <c r="A27" s="67" t="s">
        <v>309</v>
      </c>
      <c r="B27" s="57"/>
      <c r="C27" s="61"/>
      <c r="D27" s="61"/>
      <c r="E27" s="139"/>
      <c r="F27" s="62">
        <f>ROUND(SUM(F6:F26),2)</f>
        <v>0</v>
      </c>
      <c r="G27" s="62">
        <f>ROUND(SUM(G6:G26),2)</f>
        <v>0</v>
      </c>
      <c r="H27" s="62">
        <f t="shared" ref="H27:H29" si="2">G27-F27</f>
        <v>0</v>
      </c>
      <c r="I27" s="115" t="str">
        <f t="shared" ref="I27:I29" si="3">IF(F27=0,"",H27/F27*100)</f>
        <v/>
      </c>
      <c r="J27" s="63"/>
      <c r="K27" s="64"/>
      <c r="L27" s="64"/>
      <c r="M27" s="64"/>
      <c r="N27" s="65"/>
    </row>
    <row r="28" ht="16.5" customHeight="1" spans="1:14">
      <c r="A28" s="327" t="s">
        <v>471</v>
      </c>
      <c r="B28" s="57"/>
      <c r="C28" s="61"/>
      <c r="D28" s="61"/>
      <c r="E28" s="139"/>
      <c r="F28" s="62"/>
      <c r="G28" s="62"/>
      <c r="H28" s="62">
        <f t="shared" si="2"/>
        <v>0</v>
      </c>
      <c r="I28" s="115" t="str">
        <f t="shared" si="3"/>
        <v/>
      </c>
      <c r="J28" s="63"/>
      <c r="K28" s="64"/>
      <c r="L28" s="64"/>
      <c r="M28" s="64"/>
      <c r="N28" s="65"/>
    </row>
    <row r="29" ht="16.5" customHeight="1" spans="1:14">
      <c r="A29" s="67" t="s">
        <v>309</v>
      </c>
      <c r="B29" s="57"/>
      <c r="C29" s="61"/>
      <c r="D29" s="61"/>
      <c r="E29" s="139"/>
      <c r="F29" s="62">
        <f>F27-F28</f>
        <v>0</v>
      </c>
      <c r="G29" s="62">
        <f>G27-G28</f>
        <v>0</v>
      </c>
      <c r="H29" s="62">
        <f t="shared" si="2"/>
        <v>0</v>
      </c>
      <c r="I29" s="115" t="str">
        <f t="shared" si="3"/>
        <v/>
      </c>
      <c r="J29" s="63"/>
      <c r="K29" s="64"/>
      <c r="L29" s="64"/>
      <c r="M29" s="64"/>
      <c r="N29" s="65"/>
    </row>
    <row r="30" customHeight="1" spans="1:14">
      <c r="A30" s="68"/>
      <c r="B30" s="68"/>
      <c r="C30" s="68"/>
      <c r="D30" s="68"/>
      <c r="E30" s="84"/>
      <c r="F30" s="84"/>
      <c r="G30" s="84"/>
      <c r="H30" s="84"/>
      <c r="I30" s="84"/>
      <c r="J30" s="84"/>
      <c r="K30" s="64"/>
      <c r="L30" s="64"/>
      <c r="M30" s="64"/>
      <c r="N30" s="65"/>
    </row>
    <row r="31" customHeight="1" spans="1:14">
      <c r="A31" s="71"/>
      <c r="B31" s="64"/>
      <c r="C31" s="64"/>
      <c r="D31" s="64"/>
      <c r="E31" s="64"/>
      <c r="F31" s="64"/>
      <c r="G31" s="64"/>
      <c r="H31" s="64"/>
      <c r="I31" s="64"/>
      <c r="J31" s="64"/>
      <c r="K31" s="64"/>
      <c r="L31" s="64"/>
      <c r="M31" s="64"/>
      <c r="N31" s="65"/>
    </row>
    <row r="32" customHeight="1" spans="1:14">
      <c r="A32" s="64"/>
      <c r="B32" s="64"/>
      <c r="C32" s="64"/>
      <c r="D32" s="64"/>
      <c r="E32" s="64"/>
      <c r="F32" s="64"/>
      <c r="G32" s="64"/>
      <c r="H32" s="64"/>
      <c r="I32" s="64"/>
      <c r="J32" s="64"/>
      <c r="K32" s="64"/>
      <c r="L32" s="64"/>
      <c r="M32" s="64"/>
      <c r="N32" s="65"/>
    </row>
    <row r="33" customHeight="1" spans="1:14">
      <c r="A33" s="64"/>
      <c r="B33" s="64"/>
      <c r="C33" s="64"/>
      <c r="D33" s="64"/>
      <c r="E33" s="64"/>
      <c r="F33" s="64"/>
      <c r="G33" s="64"/>
      <c r="H33" s="64"/>
      <c r="I33" s="64"/>
      <c r="J33" s="64"/>
      <c r="K33" s="64"/>
      <c r="L33" s="64"/>
      <c r="M33" s="64"/>
      <c r="N33" s="65"/>
    </row>
    <row r="34" customHeight="1" spans="1:14">
      <c r="A34" s="64"/>
      <c r="B34" s="64"/>
      <c r="C34" s="64"/>
      <c r="D34" s="64"/>
      <c r="E34" s="64"/>
      <c r="F34" s="64"/>
      <c r="G34" s="64"/>
      <c r="H34" s="64"/>
      <c r="I34" s="64"/>
      <c r="J34" s="64"/>
      <c r="K34" s="64"/>
      <c r="L34" s="64"/>
      <c r="M34" s="64"/>
      <c r="N34" s="65"/>
    </row>
    <row r="35" customHeight="1" spans="1:14">
      <c r="A35" s="64"/>
      <c r="B35" s="64"/>
      <c r="C35" s="64"/>
      <c r="D35" s="64"/>
      <c r="E35" s="64"/>
      <c r="F35" s="64"/>
      <c r="G35" s="64"/>
      <c r="H35" s="64"/>
      <c r="I35" s="64"/>
      <c r="J35" s="64"/>
      <c r="K35" s="64"/>
      <c r="L35" s="64"/>
      <c r="M35" s="64"/>
      <c r="N35" s="65"/>
    </row>
    <row r="36" customHeight="1" spans="1:14">
      <c r="A36" s="64"/>
      <c r="B36" s="64"/>
      <c r="C36" s="64"/>
      <c r="D36" s="64"/>
      <c r="E36" s="64"/>
      <c r="F36" s="64"/>
      <c r="G36" s="64"/>
      <c r="H36" s="64"/>
      <c r="I36" s="64"/>
      <c r="J36" s="64"/>
      <c r="K36" s="64"/>
      <c r="L36" s="64"/>
      <c r="M36" s="64"/>
      <c r="N36" s="65"/>
    </row>
    <row r="37" customHeight="1" spans="1:14">
      <c r="A37" s="64"/>
      <c r="B37" s="64"/>
      <c r="C37" s="64"/>
      <c r="D37" s="64"/>
      <c r="E37" s="64"/>
      <c r="F37" s="64"/>
      <c r="G37" s="64"/>
      <c r="H37" s="64"/>
      <c r="I37" s="64"/>
      <c r="J37" s="64"/>
      <c r="K37" s="64"/>
      <c r="L37" s="64"/>
      <c r="M37" s="64"/>
      <c r="N37" s="65"/>
    </row>
    <row r="38" customHeight="1" spans="1:14">
      <c r="A38" s="64"/>
      <c r="B38" s="64"/>
      <c r="C38" s="64"/>
      <c r="D38" s="64"/>
      <c r="E38" s="64"/>
      <c r="F38" s="64"/>
      <c r="G38" s="64"/>
      <c r="H38" s="64"/>
      <c r="I38" s="64"/>
      <c r="J38" s="64"/>
      <c r="K38" s="64"/>
      <c r="L38" s="64"/>
      <c r="M38" s="64"/>
      <c r="N38" s="65"/>
    </row>
    <row r="39" customHeight="1" spans="1:14">
      <c r="A39" s="64"/>
      <c r="B39" s="64"/>
      <c r="C39" s="64"/>
      <c r="D39" s="64"/>
      <c r="E39" s="64"/>
      <c r="F39" s="64"/>
      <c r="G39" s="64"/>
      <c r="H39" s="64"/>
      <c r="I39" s="64"/>
      <c r="J39" s="64"/>
      <c r="K39" s="64"/>
      <c r="L39" s="64"/>
      <c r="M39" s="64"/>
      <c r="N39" s="65"/>
    </row>
    <row r="40" customHeight="1" spans="1:14">
      <c r="A40" s="64"/>
      <c r="B40" s="64"/>
      <c r="C40" s="64"/>
      <c r="D40" s="64"/>
      <c r="E40" s="64"/>
      <c r="F40" s="64"/>
      <c r="G40" s="64"/>
      <c r="H40" s="64"/>
      <c r="I40" s="64"/>
      <c r="J40" s="64"/>
      <c r="K40" s="64"/>
      <c r="L40" s="64"/>
      <c r="M40" s="64"/>
      <c r="N40" s="65"/>
    </row>
    <row r="41" customHeight="1" spans="1:14">
      <c r="A41" s="64"/>
      <c r="B41" s="64"/>
      <c r="C41" s="64"/>
      <c r="D41" s="64"/>
      <c r="E41" s="64"/>
      <c r="F41" s="64"/>
      <c r="G41" s="64"/>
      <c r="H41" s="64"/>
      <c r="I41" s="64"/>
      <c r="J41" s="64"/>
      <c r="K41" s="64"/>
      <c r="L41" s="64"/>
      <c r="M41" s="64"/>
      <c r="N41" s="65"/>
    </row>
    <row r="42" customHeight="1" spans="1:14">
      <c r="A42" s="64"/>
      <c r="B42" s="64"/>
      <c r="C42" s="64"/>
      <c r="D42" s="64"/>
      <c r="E42" s="64"/>
      <c r="F42" s="64"/>
      <c r="G42" s="64"/>
      <c r="H42" s="64"/>
      <c r="I42" s="64"/>
      <c r="J42" s="64"/>
      <c r="K42" s="64"/>
      <c r="L42" s="64"/>
      <c r="M42" s="64"/>
      <c r="N42" s="65"/>
    </row>
    <row r="43" customHeight="1" spans="1:14">
      <c r="A43" s="64"/>
      <c r="B43" s="64"/>
      <c r="C43" s="64"/>
      <c r="D43" s="64"/>
      <c r="E43" s="64"/>
      <c r="F43" s="64"/>
      <c r="G43" s="64"/>
      <c r="H43" s="64"/>
      <c r="I43" s="64"/>
      <c r="J43" s="64"/>
      <c r="K43" s="64"/>
      <c r="L43" s="64"/>
      <c r="M43" s="64"/>
      <c r="N43" s="65"/>
    </row>
    <row r="44" customHeight="1" spans="1:14">
      <c r="A44" s="64"/>
      <c r="B44" s="64"/>
      <c r="C44" s="64"/>
      <c r="D44" s="64"/>
      <c r="E44" s="64"/>
      <c r="F44" s="64"/>
      <c r="G44" s="64"/>
      <c r="H44" s="64"/>
      <c r="I44" s="64"/>
      <c r="J44" s="64"/>
      <c r="K44" s="64"/>
      <c r="L44" s="64"/>
      <c r="M44" s="64"/>
      <c r="N44" s="65"/>
    </row>
    <row r="45" customHeight="1" spans="1:14">
      <c r="A45" s="64"/>
      <c r="B45" s="64"/>
      <c r="C45" s="64"/>
      <c r="D45" s="64"/>
      <c r="E45" s="64"/>
      <c r="F45" s="64"/>
      <c r="G45" s="64"/>
      <c r="H45" s="64"/>
      <c r="I45" s="64"/>
      <c r="J45" s="64"/>
      <c r="K45" s="64"/>
      <c r="L45" s="64"/>
      <c r="M45" s="64"/>
      <c r="N45" s="65"/>
    </row>
    <row r="46" customHeight="1" spans="1:14">
      <c r="A46" s="64"/>
      <c r="B46" s="64"/>
      <c r="C46" s="64"/>
      <c r="D46" s="64"/>
      <c r="E46" s="64"/>
      <c r="F46" s="64"/>
      <c r="G46" s="64"/>
      <c r="H46" s="64"/>
      <c r="I46" s="64"/>
      <c r="J46" s="64"/>
      <c r="K46" s="64"/>
      <c r="L46" s="64"/>
      <c r="M46" s="64"/>
      <c r="N46" s="65"/>
    </row>
    <row r="47" customHeight="1" spans="1:14">
      <c r="A47" s="64"/>
      <c r="B47" s="64"/>
      <c r="C47" s="64"/>
      <c r="D47" s="64"/>
      <c r="E47" s="64"/>
      <c r="F47" s="64"/>
      <c r="G47" s="64"/>
      <c r="H47" s="64"/>
      <c r="I47" s="64"/>
      <c r="J47" s="64"/>
      <c r="K47" s="64"/>
      <c r="L47" s="64"/>
      <c r="M47" s="64"/>
      <c r="N47" s="65"/>
    </row>
    <row r="48" customHeight="1" spans="1:14">
      <c r="A48" s="64"/>
      <c r="B48" s="64"/>
      <c r="C48" s="64"/>
      <c r="D48" s="64"/>
      <c r="E48" s="64"/>
      <c r="F48" s="64"/>
      <c r="G48" s="64"/>
      <c r="H48" s="64"/>
      <c r="I48" s="64"/>
      <c r="J48" s="64"/>
      <c r="K48" s="64"/>
      <c r="L48" s="64"/>
      <c r="M48" s="64"/>
      <c r="N48" s="65"/>
    </row>
    <row r="49" customHeight="1" spans="1:14">
      <c r="A49" s="64"/>
      <c r="B49" s="64"/>
      <c r="C49" s="64"/>
      <c r="D49" s="64"/>
      <c r="E49" s="64"/>
      <c r="F49" s="64"/>
      <c r="G49" s="64"/>
      <c r="H49" s="64"/>
      <c r="I49" s="64"/>
      <c r="J49" s="64"/>
      <c r="K49" s="64"/>
      <c r="L49" s="64"/>
      <c r="M49" s="64"/>
      <c r="N49" s="65"/>
    </row>
    <row r="50" customHeight="1" spans="1:14">
      <c r="A50" s="64"/>
      <c r="B50" s="64"/>
      <c r="C50" s="64"/>
      <c r="D50" s="64"/>
      <c r="E50" s="64"/>
      <c r="F50" s="64"/>
      <c r="G50" s="64"/>
      <c r="H50" s="64"/>
      <c r="I50" s="64"/>
      <c r="J50" s="64"/>
      <c r="K50" s="64"/>
      <c r="L50" s="64"/>
      <c r="M50" s="64"/>
      <c r="N50" s="65"/>
    </row>
    <row r="51" customHeight="1" spans="1:14">
      <c r="A51" s="64"/>
      <c r="B51" s="64"/>
      <c r="C51" s="64"/>
      <c r="D51" s="64"/>
      <c r="E51" s="64"/>
      <c r="F51" s="64"/>
      <c r="G51" s="64"/>
      <c r="H51" s="64"/>
      <c r="I51" s="64"/>
      <c r="J51" s="64"/>
      <c r="K51" s="64"/>
      <c r="L51" s="64"/>
      <c r="M51" s="64"/>
      <c r="N51" s="65"/>
    </row>
    <row r="52" customHeight="1" spans="1:14">
      <c r="A52" s="64"/>
      <c r="B52" s="64"/>
      <c r="C52" s="64"/>
      <c r="D52" s="64"/>
      <c r="E52" s="64"/>
      <c r="F52" s="64"/>
      <c r="G52" s="64"/>
      <c r="H52" s="64"/>
      <c r="I52" s="64"/>
      <c r="J52" s="64"/>
      <c r="K52" s="64"/>
      <c r="L52" s="64"/>
      <c r="M52" s="64"/>
      <c r="N52" s="65"/>
    </row>
    <row r="53" customHeight="1" spans="1:14">
      <c r="A53" s="64"/>
      <c r="B53" s="64"/>
      <c r="C53" s="64"/>
      <c r="D53" s="64"/>
      <c r="E53" s="64"/>
      <c r="F53" s="64"/>
      <c r="G53" s="64"/>
      <c r="H53" s="64"/>
      <c r="I53" s="64"/>
      <c r="J53" s="64"/>
      <c r="K53" s="64"/>
      <c r="L53" s="64"/>
      <c r="M53" s="64"/>
      <c r="N53" s="65"/>
    </row>
    <row r="54" customHeight="1" spans="1:14">
      <c r="A54" s="64"/>
      <c r="B54" s="64"/>
      <c r="C54" s="64"/>
      <c r="D54" s="64"/>
      <c r="E54" s="64"/>
      <c r="F54" s="64"/>
      <c r="G54" s="64"/>
      <c r="H54" s="64"/>
      <c r="I54" s="64"/>
      <c r="J54" s="64"/>
      <c r="K54" s="64"/>
      <c r="L54" s="64"/>
      <c r="M54" s="64"/>
      <c r="N54" s="65"/>
    </row>
    <row r="55" customHeight="1" spans="1:14">
      <c r="A55" s="64"/>
      <c r="B55" s="64"/>
      <c r="C55" s="64"/>
      <c r="D55" s="64"/>
      <c r="E55" s="64"/>
      <c r="F55" s="64"/>
      <c r="G55" s="64"/>
      <c r="H55" s="64"/>
      <c r="I55" s="64"/>
      <c r="J55" s="64"/>
      <c r="K55" s="64"/>
      <c r="L55" s="64"/>
      <c r="M55" s="64"/>
      <c r="N55" s="65"/>
    </row>
    <row r="56" customHeight="1" spans="1:14">
      <c r="A56" s="64"/>
      <c r="B56" s="64"/>
      <c r="C56" s="64"/>
      <c r="D56" s="64"/>
      <c r="E56" s="64"/>
      <c r="F56" s="64"/>
      <c r="G56" s="64"/>
      <c r="H56" s="64"/>
      <c r="I56" s="64"/>
      <c r="J56" s="64"/>
      <c r="K56" s="64"/>
      <c r="L56" s="64"/>
      <c r="M56" s="64"/>
      <c r="N56" s="65"/>
    </row>
    <row r="57" customHeight="1" spans="1:14">
      <c r="A57" s="64"/>
      <c r="B57" s="64"/>
      <c r="C57" s="64"/>
      <c r="D57" s="64"/>
      <c r="E57" s="64"/>
      <c r="F57" s="64"/>
      <c r="G57" s="64"/>
      <c r="H57" s="64"/>
      <c r="I57" s="64"/>
      <c r="J57" s="64"/>
      <c r="K57" s="64"/>
      <c r="L57" s="64"/>
      <c r="M57" s="64"/>
      <c r="N57" s="65"/>
    </row>
    <row r="58" customHeight="1" spans="1:14">
      <c r="A58" s="64"/>
      <c r="B58" s="64"/>
      <c r="C58" s="64"/>
      <c r="D58" s="64"/>
      <c r="E58" s="64"/>
      <c r="F58" s="64"/>
      <c r="G58" s="64"/>
      <c r="H58" s="64"/>
      <c r="I58" s="64"/>
      <c r="J58" s="64"/>
      <c r="K58" s="64"/>
      <c r="L58" s="64"/>
      <c r="M58" s="64"/>
      <c r="N58" s="65"/>
    </row>
    <row r="59" customHeight="1" spans="1:14">
      <c r="A59" s="64"/>
      <c r="B59" s="64"/>
      <c r="C59" s="64"/>
      <c r="D59" s="64"/>
      <c r="E59" s="64"/>
      <c r="F59" s="64"/>
      <c r="G59" s="64"/>
      <c r="H59" s="64"/>
      <c r="I59" s="64"/>
      <c r="J59" s="64"/>
      <c r="K59" s="64"/>
      <c r="L59" s="64"/>
      <c r="M59" s="64"/>
      <c r="N59" s="65"/>
    </row>
    <row r="60" customHeight="1" spans="1:14">
      <c r="A60" s="64"/>
      <c r="B60" s="64"/>
      <c r="C60" s="64"/>
      <c r="D60" s="64"/>
      <c r="E60" s="64"/>
      <c r="F60" s="64"/>
      <c r="G60" s="64"/>
      <c r="H60" s="64"/>
      <c r="I60" s="64"/>
      <c r="J60" s="64"/>
      <c r="K60" s="64"/>
      <c r="L60" s="64"/>
      <c r="M60" s="64"/>
      <c r="N60" s="65"/>
    </row>
    <row r="61" customHeight="1" spans="1:14">
      <c r="A61" s="64"/>
      <c r="B61" s="64"/>
      <c r="C61" s="64"/>
      <c r="D61" s="64"/>
      <c r="E61" s="64"/>
      <c r="F61" s="64"/>
      <c r="G61" s="64"/>
      <c r="H61" s="64"/>
      <c r="I61" s="64"/>
      <c r="J61" s="64"/>
      <c r="K61" s="64"/>
      <c r="L61" s="64"/>
      <c r="M61" s="64"/>
      <c r="N61" s="65"/>
    </row>
    <row r="62" customHeight="1" spans="1:14">
      <c r="A62" s="64"/>
      <c r="B62" s="64"/>
      <c r="C62" s="64"/>
      <c r="D62" s="64"/>
      <c r="E62" s="64"/>
      <c r="F62" s="64"/>
      <c r="G62" s="64"/>
      <c r="H62" s="64"/>
      <c r="I62" s="64"/>
      <c r="J62" s="64"/>
      <c r="K62" s="64"/>
      <c r="L62" s="64"/>
      <c r="M62" s="64"/>
      <c r="N62" s="65"/>
    </row>
    <row r="63" customHeight="1" spans="1:14">
      <c r="A63" s="64"/>
      <c r="B63" s="64"/>
      <c r="C63" s="64"/>
      <c r="D63" s="64"/>
      <c r="E63" s="64"/>
      <c r="F63" s="64"/>
      <c r="G63" s="64"/>
      <c r="H63" s="64"/>
      <c r="I63" s="64"/>
      <c r="J63" s="64"/>
      <c r="K63" s="64"/>
      <c r="L63" s="64"/>
      <c r="M63" s="64"/>
      <c r="N63" s="65"/>
    </row>
    <row r="64" customHeight="1" spans="1:14">
      <c r="A64" s="64"/>
      <c r="B64" s="64"/>
      <c r="C64" s="64"/>
      <c r="D64" s="64"/>
      <c r="E64" s="64"/>
      <c r="F64" s="64"/>
      <c r="G64" s="64"/>
      <c r="H64" s="64"/>
      <c r="I64" s="64"/>
      <c r="J64" s="64"/>
      <c r="K64" s="64"/>
      <c r="L64" s="64"/>
      <c r="M64" s="64"/>
      <c r="N64" s="65"/>
    </row>
    <row r="65" customHeight="1" spans="1:14">
      <c r="A65" s="64"/>
      <c r="B65" s="64"/>
      <c r="C65" s="64"/>
      <c r="D65" s="64"/>
      <c r="E65" s="64"/>
      <c r="F65" s="64"/>
      <c r="G65" s="64"/>
      <c r="H65" s="64"/>
      <c r="I65" s="64"/>
      <c r="J65" s="64"/>
      <c r="K65" s="64"/>
      <c r="L65" s="64"/>
      <c r="M65" s="64"/>
      <c r="N65" s="65"/>
    </row>
    <row r="66" customHeight="1" spans="1:14">
      <c r="A66" s="64"/>
      <c r="B66" s="64"/>
      <c r="C66" s="64"/>
      <c r="D66" s="64"/>
      <c r="E66" s="64"/>
      <c r="F66" s="64"/>
      <c r="G66" s="64"/>
      <c r="H66" s="64"/>
      <c r="I66" s="64"/>
      <c r="J66" s="64"/>
      <c r="K66" s="64"/>
      <c r="L66" s="64"/>
      <c r="M66" s="64"/>
      <c r="N66" s="65"/>
    </row>
    <row r="67" customHeight="1" spans="1:14">
      <c r="A67" s="64"/>
      <c r="B67" s="64"/>
      <c r="C67" s="64"/>
      <c r="D67" s="64"/>
      <c r="E67" s="64"/>
      <c r="F67" s="64"/>
      <c r="G67" s="64"/>
      <c r="H67" s="64"/>
      <c r="I67" s="64"/>
      <c r="J67" s="64"/>
      <c r="K67" s="64"/>
      <c r="L67" s="64"/>
      <c r="M67" s="64"/>
      <c r="N67" s="65"/>
    </row>
    <row r="68" customHeight="1" spans="1:14">
      <c r="A68" s="64"/>
      <c r="B68" s="64"/>
      <c r="C68" s="64"/>
      <c r="D68" s="64"/>
      <c r="E68" s="64"/>
      <c r="F68" s="64"/>
      <c r="G68" s="64"/>
      <c r="H68" s="64"/>
      <c r="I68" s="64"/>
      <c r="J68" s="64"/>
      <c r="K68" s="64"/>
      <c r="L68" s="64"/>
      <c r="M68" s="64"/>
      <c r="N68" s="65"/>
    </row>
    <row r="69" customHeight="1" spans="1:14">
      <c r="A69" s="64"/>
      <c r="B69" s="64"/>
      <c r="C69" s="64"/>
      <c r="D69" s="64"/>
      <c r="E69" s="64"/>
      <c r="F69" s="64"/>
      <c r="G69" s="64"/>
      <c r="H69" s="64"/>
      <c r="I69" s="64"/>
      <c r="J69" s="64"/>
      <c r="K69" s="64"/>
      <c r="L69" s="64"/>
      <c r="M69" s="64"/>
      <c r="N69" s="65"/>
    </row>
    <row r="70" customHeight="1" spans="1:14">
      <c r="A70" s="64"/>
      <c r="B70" s="64"/>
      <c r="C70" s="64"/>
      <c r="D70" s="64"/>
      <c r="E70" s="64"/>
      <c r="F70" s="64"/>
      <c r="G70" s="64"/>
      <c r="H70" s="64"/>
      <c r="I70" s="64"/>
      <c r="J70" s="64"/>
      <c r="K70" s="64"/>
      <c r="L70" s="64"/>
      <c r="M70" s="64"/>
      <c r="N70" s="65"/>
    </row>
    <row r="71" customHeight="1" spans="1:14">
      <c r="A71" s="64"/>
      <c r="B71" s="64"/>
      <c r="C71" s="64"/>
      <c r="D71" s="64"/>
      <c r="E71" s="64"/>
      <c r="F71" s="64"/>
      <c r="G71" s="64"/>
      <c r="H71" s="64"/>
      <c r="I71" s="64"/>
      <c r="J71" s="64"/>
      <c r="K71" s="64"/>
      <c r="L71" s="64"/>
      <c r="M71" s="64"/>
      <c r="N71" s="65"/>
    </row>
    <row r="72" customHeight="1" spans="1:14">
      <c r="A72" s="64"/>
      <c r="B72" s="64"/>
      <c r="C72" s="64"/>
      <c r="D72" s="64"/>
      <c r="E72" s="64"/>
      <c r="F72" s="64"/>
      <c r="G72" s="64"/>
      <c r="H72" s="64"/>
      <c r="I72" s="64"/>
      <c r="J72" s="64"/>
      <c r="K72" s="64"/>
      <c r="L72" s="64"/>
      <c r="M72" s="64"/>
      <c r="N72" s="65"/>
    </row>
    <row r="73" customHeight="1" spans="1:14">
      <c r="A73" s="75"/>
      <c r="B73" s="75"/>
      <c r="C73" s="75"/>
      <c r="D73" s="75"/>
      <c r="E73" s="75"/>
      <c r="F73" s="75"/>
      <c r="G73" s="75"/>
      <c r="H73" s="75"/>
      <c r="I73" s="75"/>
      <c r="J73" s="75"/>
      <c r="K73" s="75"/>
      <c r="L73" s="75"/>
      <c r="M73" s="75"/>
      <c r="N73" s="65"/>
    </row>
    <row r="74" customHeight="1" spans="1:14">
      <c r="A74" s="75"/>
      <c r="B74" s="75"/>
      <c r="C74" s="75"/>
      <c r="D74" s="75"/>
      <c r="E74" s="75"/>
      <c r="F74" s="75"/>
      <c r="G74" s="75"/>
      <c r="H74" s="75"/>
      <c r="I74" s="75"/>
      <c r="J74" s="75"/>
      <c r="K74" s="75"/>
      <c r="L74" s="75"/>
      <c r="M74" s="75"/>
      <c r="N74" s="65"/>
    </row>
    <row r="75" customHeight="1" spans="1:14">
      <c r="A75" s="75"/>
      <c r="B75" s="75"/>
      <c r="C75" s="75"/>
      <c r="D75" s="75"/>
      <c r="E75" s="75"/>
      <c r="F75" s="75"/>
      <c r="G75" s="75"/>
      <c r="H75" s="75"/>
      <c r="I75" s="75"/>
      <c r="J75" s="75"/>
      <c r="K75" s="75"/>
      <c r="L75" s="75"/>
      <c r="M75" s="75"/>
      <c r="N75" s="65"/>
    </row>
    <row r="76" customHeight="1" spans="1:14">
      <c r="A76" s="75"/>
      <c r="B76" s="75"/>
      <c r="C76" s="75"/>
      <c r="D76" s="75"/>
      <c r="E76" s="75"/>
      <c r="F76" s="75"/>
      <c r="G76" s="75"/>
      <c r="H76" s="75"/>
      <c r="I76" s="75"/>
      <c r="J76" s="75"/>
      <c r="K76" s="75"/>
      <c r="L76" s="75"/>
      <c r="M76" s="75"/>
      <c r="N76" s="65"/>
    </row>
    <row r="77" customHeight="1" spans="1:14">
      <c r="A77" s="75"/>
      <c r="B77" s="75"/>
      <c r="C77" s="75"/>
      <c r="D77" s="75"/>
      <c r="E77" s="75"/>
      <c r="F77" s="75"/>
      <c r="G77" s="75"/>
      <c r="H77" s="75"/>
      <c r="I77" s="75"/>
      <c r="J77" s="75"/>
      <c r="K77" s="75"/>
      <c r="L77" s="75"/>
      <c r="M77" s="75"/>
      <c r="N77" s="65"/>
    </row>
    <row r="78" customHeight="1" spans="1:14">
      <c r="A78" s="76"/>
      <c r="B78" s="76"/>
      <c r="C78" s="76"/>
      <c r="D78" s="76"/>
      <c r="E78" s="76"/>
      <c r="F78" s="76"/>
      <c r="G78" s="76"/>
      <c r="H78" s="76"/>
      <c r="I78" s="76"/>
      <c r="J78" s="76"/>
      <c r="K78" s="76"/>
      <c r="L78" s="76"/>
      <c r="M78" s="76"/>
    </row>
    <row r="79" customHeight="1" spans="1:14">
      <c r="A79" s="76"/>
      <c r="B79" s="76"/>
      <c r="C79" s="76"/>
      <c r="D79" s="76"/>
      <c r="E79" s="76"/>
      <c r="F79" s="76"/>
      <c r="G79" s="76"/>
      <c r="H79" s="76"/>
      <c r="I79" s="76"/>
      <c r="J79" s="76"/>
      <c r="K79" s="76"/>
      <c r="L79" s="76"/>
      <c r="M79" s="76"/>
    </row>
    <row r="80" customHeight="1" spans="1:14">
      <c r="A80" s="76"/>
      <c r="B80" s="76"/>
      <c r="C80" s="76"/>
      <c r="D80" s="76"/>
      <c r="E80" s="76"/>
      <c r="F80" s="76"/>
      <c r="G80" s="76"/>
      <c r="H80" s="76"/>
      <c r="I80" s="76"/>
      <c r="J80" s="76"/>
      <c r="K80" s="76"/>
      <c r="L80" s="76"/>
      <c r="M80" s="76"/>
    </row>
    <row r="81" customHeight="1" spans="1:13">
      <c r="A81" s="76"/>
      <c r="B81" s="76"/>
      <c r="C81" s="76"/>
      <c r="D81" s="76"/>
      <c r="E81" s="76"/>
      <c r="F81" s="76"/>
      <c r="G81" s="76"/>
      <c r="H81" s="76"/>
      <c r="I81" s="76"/>
      <c r="J81" s="76"/>
      <c r="K81" s="76"/>
      <c r="L81" s="76"/>
      <c r="M81" s="76"/>
    </row>
    <row r="82" customHeight="1" spans="1:13">
      <c r="A82" s="76"/>
      <c r="B82" s="76"/>
      <c r="C82" s="76"/>
      <c r="D82" s="76"/>
      <c r="E82" s="76"/>
      <c r="F82" s="76"/>
      <c r="G82" s="76"/>
      <c r="H82" s="76"/>
      <c r="I82" s="76"/>
      <c r="J82" s="76"/>
      <c r="K82" s="76"/>
      <c r="L82" s="76"/>
      <c r="M82" s="76"/>
    </row>
    <row r="83" customHeight="1" spans="1:13">
      <c r="A83" s="76"/>
      <c r="B83" s="76"/>
      <c r="C83" s="76"/>
      <c r="D83" s="76"/>
      <c r="E83" s="76"/>
      <c r="F83" s="76"/>
      <c r="G83" s="76"/>
      <c r="H83" s="76"/>
      <c r="I83" s="76"/>
      <c r="J83" s="76"/>
      <c r="K83" s="76"/>
      <c r="L83" s="76"/>
      <c r="M83" s="76"/>
    </row>
    <row r="84" customHeight="1" spans="1:13">
      <c r="A84" s="76"/>
      <c r="B84" s="76"/>
      <c r="C84" s="76"/>
      <c r="D84" s="76"/>
      <c r="E84" s="76"/>
      <c r="F84" s="76"/>
      <c r="G84" s="76"/>
      <c r="H84" s="76"/>
      <c r="I84" s="76"/>
      <c r="J84" s="76"/>
      <c r="K84" s="76"/>
      <c r="L84" s="76"/>
      <c r="M84" s="76"/>
    </row>
    <row r="85" customHeight="1" spans="1:13">
      <c r="A85" s="76"/>
      <c r="B85" s="76"/>
      <c r="C85" s="76"/>
      <c r="D85" s="76"/>
      <c r="E85" s="76"/>
      <c r="F85" s="76"/>
      <c r="G85" s="76"/>
      <c r="H85" s="76"/>
      <c r="I85" s="76"/>
      <c r="J85" s="76"/>
      <c r="K85" s="76"/>
      <c r="L85" s="76"/>
      <c r="M85" s="76"/>
    </row>
    <row r="86" customHeight="1" spans="1:13">
      <c r="A86" s="76"/>
      <c r="B86" s="76"/>
      <c r="C86" s="76"/>
      <c r="D86" s="76"/>
      <c r="E86" s="76"/>
      <c r="F86" s="76"/>
      <c r="G86" s="76"/>
      <c r="H86" s="76"/>
      <c r="I86" s="76"/>
      <c r="J86" s="76"/>
      <c r="K86" s="76"/>
      <c r="L86" s="76"/>
      <c r="M86" s="76"/>
    </row>
    <row r="87" customHeight="1" spans="1:13">
      <c r="A87" s="76"/>
      <c r="B87" s="76"/>
      <c r="C87" s="76"/>
      <c r="D87" s="76"/>
      <c r="E87" s="76"/>
      <c r="F87" s="76"/>
      <c r="G87" s="76"/>
      <c r="H87" s="76"/>
      <c r="I87" s="76"/>
      <c r="J87" s="76"/>
      <c r="K87" s="76"/>
      <c r="L87" s="76"/>
      <c r="M87" s="76"/>
    </row>
  </sheetData>
  <mergeCells count="7">
    <mergeCell ref="A1:J1"/>
    <mergeCell ref="A2:J2"/>
    <mergeCell ref="I3:J3"/>
    <mergeCell ref="H4:J4"/>
    <mergeCell ref="A27:B27"/>
    <mergeCell ref="A28:B28"/>
    <mergeCell ref="A29:B29"/>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tabColor rgb="FFFF0000"/>
    <pageSetUpPr fitToPage="1"/>
  </sheetPr>
  <dimension ref="A1:P85"/>
  <sheetViews>
    <sheetView view="pageBreakPreview" zoomScaleNormal="100" workbookViewId="0">
      <selection activeCell="A28" sqref="A28:B28"/>
    </sheetView>
  </sheetViews>
  <sheetFormatPr defaultColWidth="9" defaultRowHeight="15.75" customHeight="1"/>
  <cols>
    <col min="1" max="1" width="7.5" style="48" customWidth="1"/>
    <col min="2" max="2" width="28" style="48" customWidth="1"/>
    <col min="3" max="3" width="20.1666666666667" style="48" customWidth="1"/>
    <col min="4" max="5" width="19" style="48" customWidth="1"/>
    <col min="6" max="6" width="14.3333333333333" style="48" customWidth="1"/>
    <col min="7" max="16384" width="9" style="48"/>
  </cols>
  <sheetData>
    <row r="1" s="46" customFormat="1" ht="30" customHeight="1" spans="1:16">
      <c r="A1" s="49" t="s">
        <v>486</v>
      </c>
      <c r="B1" s="49"/>
      <c r="C1" s="49"/>
      <c r="D1" s="49"/>
      <c r="E1" s="49"/>
      <c r="F1" s="49"/>
    </row>
    <row r="2" s="76" customFormat="1" ht="16.5" customHeight="1" spans="1:16">
      <c r="A2" s="50" t="str">
        <f>公用信息!E7</f>
        <v>评估基准日：2025年10月31日</v>
      </c>
      <c r="B2" s="50"/>
      <c r="C2" s="50"/>
      <c r="D2" s="50"/>
      <c r="E2" s="50"/>
      <c r="F2" s="50"/>
      <c r="G2" s="52"/>
      <c r="H2" s="52"/>
      <c r="I2" s="52"/>
      <c r="J2" s="52"/>
      <c r="K2" s="52"/>
      <c r="L2" s="52"/>
      <c r="M2" s="52"/>
      <c r="N2" s="52"/>
      <c r="O2" s="52"/>
    </row>
    <row r="3" s="76" customFormat="1" ht="16.5" customHeight="1" spans="1:16">
      <c r="A3" s="50"/>
      <c r="B3" s="50"/>
      <c r="C3" s="50"/>
      <c r="D3" s="50"/>
      <c r="E3" s="50"/>
      <c r="F3" s="113" t="s">
        <v>487</v>
      </c>
      <c r="G3" s="52"/>
      <c r="H3" s="52"/>
      <c r="I3" s="52"/>
      <c r="J3" s="52"/>
      <c r="K3" s="52"/>
      <c r="L3" s="52"/>
      <c r="M3" s="52"/>
      <c r="N3" s="52"/>
      <c r="O3" s="52"/>
    </row>
    <row r="4" s="76" customFormat="1" ht="16.5" customHeight="1" spans="1:16">
      <c r="A4" s="54" t="str">
        <f>公用信息!E6</f>
        <v>被评估单位：杭州建德杭氧气体有限公司</v>
      </c>
      <c r="B4" s="54"/>
      <c r="C4" s="54"/>
      <c r="D4" s="52"/>
      <c r="E4" s="52"/>
      <c r="F4" s="55" t="e">
        <f>#REF!</f>
        <v>#REF!</v>
      </c>
      <c r="G4" s="52"/>
      <c r="H4" s="52"/>
      <c r="I4" s="52"/>
      <c r="J4" s="52"/>
      <c r="K4" s="52"/>
      <c r="L4" s="52"/>
      <c r="M4" s="52"/>
      <c r="N4" s="52"/>
      <c r="O4" s="52"/>
    </row>
    <row r="5" s="78" customFormat="1" ht="16.5" customHeight="1" spans="1:16">
      <c r="A5" s="114" t="s">
        <v>214</v>
      </c>
      <c r="B5" s="114" t="s">
        <v>215</v>
      </c>
      <c r="C5" s="114" t="s">
        <v>111</v>
      </c>
      <c r="D5" s="114" t="s">
        <v>112</v>
      </c>
      <c r="E5" s="128" t="s">
        <v>113</v>
      </c>
      <c r="F5" s="114" t="s">
        <v>114</v>
      </c>
      <c r="G5" s="58"/>
      <c r="H5" s="58"/>
      <c r="I5" s="58"/>
      <c r="J5" s="58"/>
      <c r="K5" s="58"/>
      <c r="L5" s="58"/>
      <c r="M5" s="58"/>
      <c r="N5" s="58"/>
      <c r="O5" s="58"/>
      <c r="P5" s="80"/>
    </row>
    <row r="6" s="76" customFormat="1" ht="17.25" customHeight="1" spans="1:16">
      <c r="A6" s="114" t="s">
        <v>488</v>
      </c>
      <c r="B6" s="324" t="s">
        <v>489</v>
      </c>
      <c r="C6" s="66">
        <f>'4-6-1-股票'!G29</f>
        <v>0</v>
      </c>
      <c r="D6" s="66">
        <f>'4-6-1-股票'!I29</f>
        <v>0</v>
      </c>
      <c r="E6" s="62">
        <f>D6-C6</f>
        <v>0</v>
      </c>
      <c r="F6" s="62" t="str">
        <f>IF(C6=0,"",E6/C6*100)</f>
        <v/>
      </c>
      <c r="G6" s="64"/>
      <c r="H6" s="64"/>
      <c r="I6" s="64"/>
      <c r="J6" s="64"/>
      <c r="K6" s="64"/>
      <c r="L6" s="64"/>
      <c r="M6" s="64"/>
      <c r="N6" s="64"/>
      <c r="O6" s="64"/>
      <c r="P6" s="75"/>
    </row>
    <row r="7" s="76" customFormat="1" ht="17.25" customHeight="1" spans="1:16">
      <c r="A7" s="114" t="s">
        <v>490</v>
      </c>
      <c r="B7" s="324" t="s">
        <v>491</v>
      </c>
      <c r="C7" s="66">
        <f>'4-6-2-债券'!H29</f>
        <v>0</v>
      </c>
      <c r="D7" s="66">
        <f>'4-6-2-债券'!I29</f>
        <v>0</v>
      </c>
      <c r="E7" s="62">
        <f>D7-C7</f>
        <v>0</v>
      </c>
      <c r="F7" s="62" t="str">
        <f>IF(C7=0,"",E7/C7*100)</f>
        <v/>
      </c>
      <c r="G7" s="64"/>
      <c r="H7"/>
      <c r="I7" s="64"/>
      <c r="J7" s="64"/>
      <c r="K7" s="64"/>
      <c r="L7" s="64"/>
      <c r="M7" s="64"/>
      <c r="N7" s="64"/>
      <c r="O7" s="64"/>
      <c r="P7" s="75"/>
    </row>
    <row r="8" s="76" customFormat="1" ht="17.25" customHeight="1" spans="1:16">
      <c r="A8" s="114" t="s">
        <v>492</v>
      </c>
      <c r="B8" s="324" t="s">
        <v>493</v>
      </c>
      <c r="C8" s="66">
        <f>'4-6-3-基金'!G31</f>
        <v>0</v>
      </c>
      <c r="D8" s="62">
        <f>'4-6-3-基金'!I31</f>
        <v>0</v>
      </c>
      <c r="E8" s="62">
        <f>D8-C8</f>
        <v>0</v>
      </c>
      <c r="F8" s="62" t="str">
        <f>IF(C8=0,"",E8/C8*100)</f>
        <v/>
      </c>
      <c r="G8" s="64"/>
      <c r="H8" s="64"/>
      <c r="I8" s="64"/>
      <c r="J8" s="64"/>
      <c r="K8" s="64"/>
      <c r="L8" s="64"/>
      <c r="M8" s="64"/>
      <c r="N8" s="64"/>
      <c r="O8" s="64"/>
      <c r="P8" s="75"/>
    </row>
    <row r="9" s="76" customFormat="1" ht="17.25" customHeight="1" spans="1:16">
      <c r="A9" s="114"/>
      <c r="B9" s="114"/>
      <c r="C9" s="66"/>
      <c r="D9" s="62"/>
      <c r="E9" s="62"/>
      <c r="F9" s="62"/>
      <c r="G9" s="64"/>
      <c r="H9" s="64"/>
      <c r="I9" s="64"/>
      <c r="J9" s="64"/>
      <c r="K9" s="64"/>
      <c r="L9" s="64"/>
      <c r="M9" s="64"/>
      <c r="N9" s="64"/>
      <c r="O9" s="64"/>
      <c r="P9" s="75"/>
    </row>
    <row r="10" s="76" customFormat="1" ht="17.25" customHeight="1" spans="1:16">
      <c r="A10" s="56"/>
      <c r="B10" s="63"/>
      <c r="C10" s="66"/>
      <c r="D10" s="62"/>
      <c r="E10" s="62"/>
      <c r="F10" s="62"/>
      <c r="G10" s="64"/>
      <c r="H10" s="64"/>
      <c r="I10" s="64"/>
      <c r="J10" s="64"/>
      <c r="K10" s="64"/>
      <c r="L10" s="64"/>
      <c r="M10" s="64"/>
      <c r="N10" s="64"/>
      <c r="O10" s="64"/>
      <c r="P10" s="75"/>
    </row>
    <row r="11" s="76" customFormat="1" ht="17.25" customHeight="1" spans="1:16">
      <c r="A11" s="56"/>
      <c r="B11" s="63"/>
      <c r="C11" s="66"/>
      <c r="D11" s="62"/>
      <c r="E11" s="62"/>
      <c r="F11" s="62"/>
      <c r="G11" s="64"/>
      <c r="H11" s="64"/>
      <c r="I11" s="64"/>
      <c r="J11" s="64"/>
      <c r="K11" s="64"/>
      <c r="L11" s="64"/>
      <c r="M11" s="64"/>
      <c r="N11" s="64"/>
      <c r="O11" s="64"/>
      <c r="P11" s="75"/>
    </row>
    <row r="12" s="76" customFormat="1" ht="17.25" customHeight="1" spans="1:16">
      <c r="A12" s="56"/>
      <c r="B12" s="63"/>
      <c r="C12" s="66"/>
      <c r="D12" s="62"/>
      <c r="E12" s="62"/>
      <c r="F12" s="62"/>
      <c r="G12" s="64"/>
      <c r="H12" s="64"/>
      <c r="I12" s="64"/>
      <c r="J12" s="64"/>
      <c r="K12" s="64"/>
      <c r="L12" s="64"/>
      <c r="M12" s="64"/>
      <c r="N12" s="64"/>
      <c r="O12" s="64"/>
      <c r="P12" s="75"/>
    </row>
    <row r="13" s="76" customFormat="1" ht="17.25" customHeight="1" spans="1:16">
      <c r="A13" s="56"/>
      <c r="B13" s="63"/>
      <c r="C13" s="66"/>
      <c r="D13" s="62"/>
      <c r="E13" s="62"/>
      <c r="F13" s="62"/>
      <c r="G13" s="64"/>
      <c r="H13" s="64"/>
      <c r="I13" s="64"/>
      <c r="J13" s="64"/>
      <c r="K13" s="64"/>
      <c r="L13" s="64"/>
      <c r="M13" s="64"/>
      <c r="N13" s="64"/>
      <c r="O13" s="64"/>
      <c r="P13" s="75"/>
    </row>
    <row r="14" s="76" customFormat="1" ht="17.25" customHeight="1" spans="1:16">
      <c r="A14" s="56"/>
      <c r="B14" s="63"/>
      <c r="C14" s="66"/>
      <c r="D14" s="62"/>
      <c r="E14" s="62"/>
      <c r="F14" s="62"/>
      <c r="G14" s="64"/>
      <c r="H14" s="64"/>
      <c r="I14" s="64"/>
      <c r="J14" s="64"/>
      <c r="K14" s="64"/>
      <c r="L14" s="64"/>
      <c r="M14" s="64"/>
      <c r="N14" s="64"/>
      <c r="O14" s="64"/>
      <c r="P14" s="75"/>
    </row>
    <row r="15" s="76" customFormat="1" ht="17.25" customHeight="1" spans="1:16">
      <c r="A15" s="56"/>
      <c r="B15" s="63"/>
      <c r="C15" s="66"/>
      <c r="D15" s="62"/>
      <c r="E15" s="62"/>
      <c r="F15" s="62"/>
      <c r="G15" s="64"/>
      <c r="H15" s="64"/>
      <c r="I15" s="64"/>
      <c r="J15" s="64"/>
      <c r="K15" s="64"/>
      <c r="L15" s="64"/>
      <c r="M15" s="64"/>
      <c r="N15" s="64"/>
      <c r="O15" s="64"/>
      <c r="P15" s="75"/>
    </row>
    <row r="16" s="76" customFormat="1" ht="17.25" customHeight="1" spans="1:16">
      <c r="A16" s="56"/>
      <c r="B16" s="63"/>
      <c r="C16" s="66"/>
      <c r="D16" s="62"/>
      <c r="E16" s="62"/>
      <c r="F16" s="62"/>
      <c r="G16" s="64"/>
      <c r="H16" s="64"/>
      <c r="I16" s="64"/>
      <c r="J16" s="64"/>
      <c r="K16" s="64"/>
      <c r="L16" s="64"/>
      <c r="M16" s="64"/>
      <c r="N16" s="64"/>
      <c r="O16" s="64"/>
      <c r="P16" s="75"/>
    </row>
    <row r="17" s="76" customFormat="1" ht="17.25" customHeight="1" spans="1:16">
      <c r="A17" s="56"/>
      <c r="B17" s="63"/>
      <c r="C17" s="66"/>
      <c r="D17" s="62"/>
      <c r="E17" s="62"/>
      <c r="F17" s="62"/>
      <c r="G17" s="64"/>
      <c r="H17" s="64"/>
      <c r="I17" s="64"/>
      <c r="J17" s="64"/>
      <c r="K17" s="64"/>
      <c r="L17" s="64"/>
      <c r="M17" s="64"/>
      <c r="N17" s="64"/>
      <c r="O17" s="64"/>
      <c r="P17" s="75"/>
    </row>
    <row r="18" s="76" customFormat="1" ht="17.25" customHeight="1" spans="1:16">
      <c r="A18" s="56"/>
      <c r="B18" s="63"/>
      <c r="C18" s="66"/>
      <c r="D18" s="62"/>
      <c r="E18" s="62"/>
      <c r="F18" s="62"/>
      <c r="G18" s="64"/>
      <c r="H18" s="64"/>
      <c r="I18" s="64"/>
      <c r="J18" s="64"/>
      <c r="K18" s="64"/>
      <c r="L18" s="64"/>
      <c r="M18" s="64"/>
      <c r="N18" s="64"/>
      <c r="O18" s="64"/>
      <c r="P18" s="75"/>
    </row>
    <row r="19" s="76" customFormat="1" ht="17.25" customHeight="1" spans="1:16">
      <c r="A19" s="56"/>
      <c r="B19" s="63"/>
      <c r="C19" s="66"/>
      <c r="D19" s="62"/>
      <c r="E19" s="62"/>
      <c r="F19" s="62"/>
      <c r="G19" s="64"/>
      <c r="H19" s="64"/>
      <c r="I19" s="64"/>
      <c r="J19" s="64"/>
      <c r="K19" s="64"/>
      <c r="L19" s="64"/>
      <c r="M19" s="64"/>
      <c r="N19" s="64"/>
      <c r="O19" s="64"/>
      <c r="P19" s="75"/>
    </row>
    <row r="20" s="76" customFormat="1" ht="17.25" customHeight="1" spans="1:16">
      <c r="A20" s="56"/>
      <c r="B20" s="63"/>
      <c r="C20" s="66"/>
      <c r="D20" s="62"/>
      <c r="E20" s="62"/>
      <c r="F20" s="62"/>
      <c r="G20" s="64"/>
      <c r="H20" s="64"/>
      <c r="I20" s="64"/>
      <c r="J20" s="64"/>
      <c r="K20" s="64"/>
      <c r="L20" s="64"/>
      <c r="M20" s="64"/>
      <c r="N20" s="64"/>
      <c r="O20" s="64"/>
      <c r="P20" s="75"/>
    </row>
    <row r="21" s="76" customFormat="1" ht="17.25" customHeight="1" spans="1:16">
      <c r="A21" s="56"/>
      <c r="B21" s="63"/>
      <c r="C21" s="66"/>
      <c r="D21" s="62"/>
      <c r="E21" s="62"/>
      <c r="F21" s="62"/>
      <c r="G21" s="64"/>
      <c r="H21" s="64"/>
      <c r="I21" s="64"/>
      <c r="J21" s="64"/>
      <c r="K21" s="64"/>
      <c r="L21" s="64"/>
      <c r="M21" s="64"/>
      <c r="N21" s="64"/>
      <c r="O21" s="64"/>
      <c r="P21" s="75"/>
    </row>
    <row r="22" s="76" customFormat="1" ht="17.25" customHeight="1" spans="1:16">
      <c r="A22" s="56"/>
      <c r="B22" s="63"/>
      <c r="C22" s="66"/>
      <c r="D22" s="62"/>
      <c r="E22" s="62"/>
      <c r="F22" s="62"/>
      <c r="G22" s="64"/>
      <c r="H22" s="64"/>
      <c r="I22" s="64"/>
      <c r="J22" s="64"/>
      <c r="K22" s="64"/>
      <c r="L22" s="64"/>
      <c r="M22" s="64"/>
      <c r="N22" s="64"/>
      <c r="O22" s="64"/>
      <c r="P22" s="75"/>
    </row>
    <row r="23" s="76" customFormat="1" ht="17.25" customHeight="1" spans="1:16">
      <c r="A23" s="56"/>
      <c r="B23" s="63"/>
      <c r="C23" s="66"/>
      <c r="D23" s="62"/>
      <c r="E23" s="62"/>
      <c r="F23" s="62"/>
      <c r="G23" s="64"/>
      <c r="H23" s="64"/>
      <c r="I23" s="64"/>
      <c r="J23" s="64"/>
      <c r="K23" s="64"/>
      <c r="L23" s="64"/>
      <c r="M23" s="64"/>
      <c r="N23" s="64"/>
      <c r="O23" s="64"/>
      <c r="P23" s="75"/>
    </row>
    <row r="24" s="76" customFormat="1" ht="17.25" customHeight="1" spans="1:16">
      <c r="A24" s="128" t="s">
        <v>280</v>
      </c>
      <c r="B24" s="134"/>
      <c r="C24" s="66">
        <f>SUM(C6:C23)</f>
        <v>0</v>
      </c>
      <c r="D24" s="62">
        <f>SUM(D6:D23)</f>
        <v>0</v>
      </c>
      <c r="E24" s="62">
        <f>D24-C24</f>
        <v>0</v>
      </c>
      <c r="F24" s="62" t="str">
        <f>IF(C24=0,"",E24/C24*100)</f>
        <v/>
      </c>
      <c r="G24" s="64"/>
      <c r="H24" s="64"/>
      <c r="I24" s="64"/>
      <c r="J24" s="64"/>
      <c r="K24" s="64"/>
      <c r="L24" s="64"/>
      <c r="M24" s="64"/>
      <c r="N24" s="64"/>
      <c r="O24" s="64"/>
      <c r="P24" s="75"/>
    </row>
    <row r="25" customHeight="1" spans="1:16">
      <c r="A25" s="71"/>
      <c r="B25" s="64"/>
      <c r="C25" s="64"/>
      <c r="D25" s="325" t="s">
        <v>243</v>
      </c>
      <c r="E25" s="326"/>
      <c r="F25" s="326"/>
      <c r="G25" s="64"/>
      <c r="H25" s="64"/>
      <c r="I25" s="64"/>
      <c r="J25" s="64"/>
      <c r="K25" s="64"/>
      <c r="L25" s="64"/>
      <c r="M25" s="64"/>
      <c r="N25" s="64"/>
      <c r="O25" s="64"/>
      <c r="P25" s="65"/>
    </row>
    <row r="26" customHeight="1" spans="1:16">
      <c r="A26" s="64"/>
      <c r="B26" s="64"/>
      <c r="C26" s="64"/>
      <c r="D26" s="64"/>
      <c r="E26" s="64"/>
      <c r="F26" s="64"/>
      <c r="G26" s="64"/>
      <c r="H26" s="64"/>
      <c r="I26" s="64"/>
      <c r="J26" s="64"/>
      <c r="K26" s="64"/>
      <c r="L26" s="64"/>
      <c r="M26" s="64"/>
      <c r="N26" s="64"/>
      <c r="O26" s="64"/>
      <c r="P26" s="65"/>
    </row>
    <row r="27" customHeight="1" spans="1:16">
      <c r="A27" s="64"/>
      <c r="B27" s="64"/>
      <c r="C27" s="64"/>
      <c r="D27" s="64"/>
      <c r="E27" s="64"/>
      <c r="F27" s="64"/>
      <c r="G27" s="64"/>
      <c r="H27" s="64"/>
      <c r="I27" s="64"/>
      <c r="J27" s="64"/>
      <c r="K27" s="64"/>
      <c r="L27" s="64"/>
      <c r="M27" s="64"/>
      <c r="N27" s="64"/>
      <c r="O27" s="64"/>
      <c r="P27" s="65"/>
    </row>
    <row r="28" customHeight="1" spans="1:16">
      <c r="A28" s="64"/>
      <c r="B28" s="64"/>
      <c r="C28" s="64"/>
      <c r="D28" s="64"/>
      <c r="E28" s="64"/>
      <c r="F28" s="64"/>
      <c r="G28" s="64"/>
      <c r="H28" s="64"/>
      <c r="I28" s="64"/>
      <c r="J28" s="64"/>
      <c r="K28" s="64"/>
      <c r="L28" s="64"/>
      <c r="M28" s="64"/>
      <c r="N28" s="64"/>
      <c r="O28" s="64"/>
      <c r="P28" s="65"/>
    </row>
    <row r="29" customHeight="1" spans="1:16">
      <c r="A29" s="64"/>
      <c r="B29" s="64"/>
      <c r="C29" s="64"/>
      <c r="D29" s="64"/>
      <c r="E29" s="64"/>
      <c r="F29" s="64"/>
      <c r="G29" s="64"/>
      <c r="H29" s="64"/>
      <c r="I29" s="64"/>
      <c r="J29" s="64"/>
      <c r="K29" s="64"/>
      <c r="L29" s="64"/>
      <c r="M29" s="64"/>
      <c r="N29" s="64"/>
      <c r="O29" s="64"/>
      <c r="P29" s="65"/>
    </row>
    <row r="30" customHeight="1" spans="1:16">
      <c r="A30" s="64"/>
      <c r="B30" s="64"/>
      <c r="C30" s="64"/>
      <c r="D30" s="64"/>
      <c r="E30" s="64"/>
      <c r="F30" s="64"/>
      <c r="G30" s="64"/>
      <c r="H30" s="64"/>
      <c r="I30" s="64"/>
      <c r="J30" s="64"/>
      <c r="K30" s="64"/>
      <c r="L30" s="64"/>
      <c r="M30" s="64"/>
      <c r="N30" s="64"/>
      <c r="O30" s="64"/>
      <c r="P30" s="65"/>
    </row>
    <row r="31" customHeight="1" spans="1:16">
      <c r="A31" s="64"/>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75"/>
      <c r="B71" s="75"/>
      <c r="C71" s="75"/>
      <c r="D71" s="75"/>
      <c r="E71" s="75"/>
      <c r="F71" s="75"/>
      <c r="G71" s="75"/>
      <c r="H71" s="75"/>
      <c r="I71" s="75"/>
      <c r="J71" s="75"/>
      <c r="K71" s="75"/>
      <c r="L71" s="75"/>
      <c r="M71" s="75"/>
      <c r="N71" s="75"/>
      <c r="O71" s="75"/>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6"/>
      <c r="B76" s="76"/>
      <c r="C76" s="76"/>
      <c r="D76" s="76"/>
      <c r="E76" s="76"/>
      <c r="F76" s="76"/>
      <c r="G76" s="76"/>
      <c r="H76" s="76"/>
      <c r="I76" s="76"/>
      <c r="J76" s="76"/>
      <c r="K76" s="76"/>
      <c r="L76" s="76"/>
      <c r="M76" s="76"/>
      <c r="N76" s="76"/>
      <c r="O76" s="76"/>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sheetData>
  <mergeCells count="5">
    <mergeCell ref="A1:F1"/>
    <mergeCell ref="A2:F2"/>
    <mergeCell ref="A4:C4"/>
    <mergeCell ref="A24:B24"/>
    <mergeCell ref="D25:F25"/>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tabColor rgb="FFFF0000"/>
    <pageSetUpPr fitToPage="1"/>
  </sheetPr>
  <dimension ref="A1:P88"/>
  <sheetViews>
    <sheetView view="pageBreakPreview" zoomScaleNormal="100" workbookViewId="0">
      <selection activeCell="A28" sqref="A28:B28"/>
    </sheetView>
  </sheetViews>
  <sheetFormatPr defaultColWidth="9" defaultRowHeight="15.75" customHeight="1"/>
  <cols>
    <col min="1" max="1" width="5.83333333333333" style="48" customWidth="1"/>
    <col min="2" max="2" width="15" style="48" customWidth="1"/>
    <col min="3" max="3" width="9" style="48"/>
    <col min="4" max="4" width="11" style="48" customWidth="1"/>
    <col min="5" max="5" width="7.83333333333333" style="48" customWidth="1"/>
    <col min="6" max="6" width="11.8333333333333" style="48" customWidth="1"/>
    <col min="7" max="7" width="12.5" style="48" customWidth="1"/>
    <col min="8" max="8" width="14.6666666666667" style="48" customWidth="1"/>
    <col min="9" max="9" width="13" style="48" customWidth="1"/>
    <col min="10" max="10" width="8.83333333333333" style="48" customWidth="1"/>
    <col min="11" max="11" width="8.5" style="48" customWidth="1"/>
    <col min="12" max="16384" width="9" style="48"/>
  </cols>
  <sheetData>
    <row r="1" s="46" customFormat="1" ht="30" customHeight="1" spans="1:16">
      <c r="A1" s="49" t="s">
        <v>494</v>
      </c>
      <c r="B1" s="49"/>
      <c r="C1" s="49"/>
      <c r="D1" s="49"/>
      <c r="E1" s="49"/>
      <c r="F1" s="49"/>
      <c r="G1" s="49"/>
      <c r="H1" s="49"/>
      <c r="I1" s="49"/>
      <c r="J1" s="49"/>
      <c r="K1" s="49"/>
      <c r="L1" s="49"/>
    </row>
    <row r="2" s="77" customFormat="1" ht="16.5" customHeight="1" spans="1:16">
      <c r="A2" s="50" t="str">
        <f>公用信息!E7</f>
        <v>评估基准日：2025年10月31日</v>
      </c>
      <c r="B2" s="50"/>
      <c r="C2" s="50"/>
      <c r="D2" s="50"/>
      <c r="E2" s="50"/>
      <c r="F2" s="50"/>
      <c r="G2" s="50"/>
      <c r="H2" s="50"/>
      <c r="I2" s="50"/>
      <c r="J2" s="50"/>
      <c r="K2" s="50"/>
      <c r="L2" s="50"/>
      <c r="M2" s="52"/>
      <c r="N2" s="52"/>
      <c r="O2" s="52"/>
    </row>
    <row r="3" s="77" customFormat="1" ht="16.5" customHeight="1" spans="1:16">
      <c r="A3" s="50"/>
      <c r="B3" s="50"/>
      <c r="C3" s="50"/>
      <c r="D3" s="50"/>
      <c r="E3" s="50"/>
      <c r="F3" s="50"/>
      <c r="G3" s="50"/>
      <c r="H3" s="51"/>
      <c r="I3" s="51"/>
      <c r="J3" s="51"/>
      <c r="K3" s="53" t="s">
        <v>495</v>
      </c>
      <c r="L3" s="53"/>
      <c r="M3" s="52"/>
      <c r="N3" s="52"/>
      <c r="O3" s="52"/>
    </row>
    <row r="4" s="77" customFormat="1" ht="16.5" customHeight="1" spans="1:16">
      <c r="A4" s="90" t="str">
        <f>公用信息!E6</f>
        <v>被评估单位：杭州建德杭氧气体有限公司</v>
      </c>
      <c r="B4" s="52"/>
      <c r="C4" s="52"/>
      <c r="D4" s="52"/>
      <c r="E4" s="52"/>
      <c r="F4" s="52"/>
      <c r="G4" s="52"/>
      <c r="H4" s="52"/>
      <c r="I4" s="52"/>
      <c r="J4" s="52"/>
      <c r="K4" s="156" t="e">
        <f>'4-6其他非流动金融资产'!F4</f>
        <v>#REF!</v>
      </c>
      <c r="L4" s="156"/>
      <c r="M4" s="52"/>
      <c r="N4" s="52"/>
      <c r="O4" s="52"/>
    </row>
    <row r="5" s="78" customFormat="1" ht="16.5" customHeight="1" spans="1:16">
      <c r="A5" s="56" t="s">
        <v>175</v>
      </c>
      <c r="B5" s="56" t="s">
        <v>176</v>
      </c>
      <c r="C5" s="56" t="s">
        <v>283</v>
      </c>
      <c r="D5" s="56" t="s">
        <v>177</v>
      </c>
      <c r="E5" s="56" t="s">
        <v>284</v>
      </c>
      <c r="F5" s="56" t="s">
        <v>285</v>
      </c>
      <c r="G5" s="56" t="s">
        <v>111</v>
      </c>
      <c r="H5" s="56" t="s">
        <v>286</v>
      </c>
      <c r="I5" s="56" t="s">
        <v>112</v>
      </c>
      <c r="J5" s="56" t="s">
        <v>113</v>
      </c>
      <c r="K5" s="56" t="s">
        <v>114</v>
      </c>
      <c r="L5" s="56" t="s">
        <v>247</v>
      </c>
      <c r="M5" s="58"/>
      <c r="N5" s="58"/>
      <c r="O5" s="58"/>
      <c r="P5" s="80"/>
    </row>
    <row r="6" s="77" customFormat="1" ht="16.5" customHeight="1" spans="1:16">
      <c r="A6" s="56"/>
      <c r="B6" s="238"/>
      <c r="C6" s="99"/>
      <c r="D6" s="61"/>
      <c r="E6" s="94"/>
      <c r="F6" s="62"/>
      <c r="G6" s="62"/>
      <c r="H6" s="62"/>
      <c r="I6" s="62"/>
      <c r="J6" s="62">
        <f>I6-G6</f>
        <v>0</v>
      </c>
      <c r="K6" s="62" t="str">
        <f>IF(G6=0,"",J6/G6*100)</f>
        <v/>
      </c>
      <c r="L6" s="63"/>
      <c r="M6" s="64"/>
      <c r="N6" s="64"/>
      <c r="O6" s="64"/>
      <c r="P6" s="72"/>
    </row>
    <row r="7" s="77" customFormat="1" ht="16.5" customHeight="1" spans="1:16">
      <c r="A7" s="56"/>
      <c r="B7" s="60"/>
      <c r="C7" s="56"/>
      <c r="D7" s="61"/>
      <c r="E7" s="94"/>
      <c r="F7" s="62"/>
      <c r="G7" s="62"/>
      <c r="H7" s="62"/>
      <c r="I7" s="62"/>
      <c r="J7" s="62">
        <f t="shared" ref="J7:J29" si="0">I7-G7</f>
        <v>0</v>
      </c>
      <c r="K7" s="62" t="str">
        <f t="shared" ref="K7:K29" si="1">IF(G7=0,"",J7/G7*100)</f>
        <v/>
      </c>
      <c r="L7" s="63"/>
      <c r="M7" s="64"/>
      <c r="N7" s="64"/>
      <c r="O7" s="64"/>
      <c r="P7" s="72"/>
    </row>
    <row r="8" s="77" customFormat="1" ht="16.5" customHeight="1" spans="1:16">
      <c r="A8" s="56"/>
      <c r="B8" s="60"/>
      <c r="C8" s="56"/>
      <c r="D8" s="61"/>
      <c r="E8" s="94"/>
      <c r="F8" s="62"/>
      <c r="G8" s="62"/>
      <c r="H8" s="62"/>
      <c r="I8" s="62"/>
      <c r="J8" s="62">
        <f t="shared" si="0"/>
        <v>0</v>
      </c>
      <c r="K8" s="62" t="str">
        <f t="shared" si="1"/>
        <v/>
      </c>
      <c r="L8" s="63"/>
      <c r="M8" s="64"/>
      <c r="N8" s="64"/>
      <c r="O8" s="64"/>
      <c r="P8" s="72"/>
    </row>
    <row r="9" s="77" customFormat="1" ht="16.5" customHeight="1" spans="1:16">
      <c r="A9" s="56"/>
      <c r="B9" s="60"/>
      <c r="C9" s="56"/>
      <c r="D9" s="61"/>
      <c r="E9" s="94"/>
      <c r="F9" s="62"/>
      <c r="G9" s="62"/>
      <c r="H9" s="62"/>
      <c r="I9" s="62"/>
      <c r="J9" s="62">
        <f t="shared" si="0"/>
        <v>0</v>
      </c>
      <c r="K9" s="62" t="str">
        <f t="shared" si="1"/>
        <v/>
      </c>
      <c r="L9" s="63"/>
      <c r="M9" s="64"/>
      <c r="N9" s="64"/>
      <c r="O9" s="64"/>
      <c r="P9" s="72"/>
    </row>
    <row r="10" s="77" customFormat="1" ht="16.5" customHeight="1" spans="1:16">
      <c r="A10" s="56"/>
      <c r="B10" s="60"/>
      <c r="C10" s="56"/>
      <c r="D10" s="61"/>
      <c r="E10" s="94"/>
      <c r="F10" s="62"/>
      <c r="G10" s="62"/>
      <c r="H10" s="62"/>
      <c r="I10" s="62"/>
      <c r="J10" s="62">
        <f t="shared" si="0"/>
        <v>0</v>
      </c>
      <c r="K10" s="62" t="str">
        <f t="shared" si="1"/>
        <v/>
      </c>
      <c r="L10" s="63"/>
      <c r="M10" s="64"/>
      <c r="N10" s="64"/>
      <c r="O10" s="64"/>
      <c r="P10" s="72"/>
    </row>
    <row r="11" s="77" customFormat="1" ht="16.5" customHeight="1" spans="1:16">
      <c r="A11" s="56"/>
      <c r="B11" s="60"/>
      <c r="C11" s="56"/>
      <c r="D11" s="61"/>
      <c r="E11" s="94"/>
      <c r="F11" s="62"/>
      <c r="G11" s="62"/>
      <c r="H11" s="62"/>
      <c r="I11" s="62"/>
      <c r="J11" s="62">
        <f t="shared" si="0"/>
        <v>0</v>
      </c>
      <c r="K11" s="62" t="str">
        <f t="shared" si="1"/>
        <v/>
      </c>
      <c r="L11" s="63"/>
      <c r="M11" s="64"/>
      <c r="N11" s="64"/>
      <c r="O11" s="64"/>
      <c r="P11" s="72"/>
    </row>
    <row r="12" s="77" customFormat="1" ht="16.5" customHeight="1" spans="1:16">
      <c r="A12" s="56"/>
      <c r="B12" s="60"/>
      <c r="C12" s="56"/>
      <c r="D12" s="61"/>
      <c r="E12" s="94"/>
      <c r="F12" s="62"/>
      <c r="G12" s="62"/>
      <c r="H12" s="62"/>
      <c r="I12" s="62"/>
      <c r="J12" s="62">
        <f t="shared" si="0"/>
        <v>0</v>
      </c>
      <c r="K12" s="62" t="str">
        <f t="shared" si="1"/>
        <v/>
      </c>
      <c r="L12" s="63"/>
      <c r="M12" s="64"/>
      <c r="N12" s="64"/>
      <c r="O12" s="64"/>
      <c r="P12" s="72"/>
    </row>
    <row r="13" s="77" customFormat="1" ht="16.5" customHeight="1" spans="1:16">
      <c r="A13" s="56"/>
      <c r="B13" s="60"/>
      <c r="C13" s="56"/>
      <c r="D13" s="61"/>
      <c r="E13" s="94"/>
      <c r="F13" s="62"/>
      <c r="G13" s="62"/>
      <c r="H13" s="62"/>
      <c r="I13" s="62"/>
      <c r="J13" s="62">
        <f t="shared" si="0"/>
        <v>0</v>
      </c>
      <c r="K13" s="62" t="str">
        <f t="shared" si="1"/>
        <v/>
      </c>
      <c r="L13" s="63"/>
      <c r="M13" s="64"/>
      <c r="N13" s="64"/>
      <c r="O13" s="64"/>
      <c r="P13" s="72"/>
    </row>
    <row r="14" s="77" customFormat="1" ht="16.5" customHeight="1" spans="1:16">
      <c r="A14" s="56"/>
      <c r="B14" s="60"/>
      <c r="C14" s="56"/>
      <c r="D14" s="61"/>
      <c r="E14" s="94"/>
      <c r="F14" s="62"/>
      <c r="G14" s="62"/>
      <c r="H14" s="62"/>
      <c r="I14" s="62"/>
      <c r="J14" s="62">
        <f t="shared" si="0"/>
        <v>0</v>
      </c>
      <c r="K14" s="62" t="str">
        <f t="shared" si="1"/>
        <v/>
      </c>
      <c r="L14" s="63"/>
      <c r="M14" s="64"/>
      <c r="N14" s="64"/>
      <c r="O14" s="64"/>
      <c r="P14" s="72"/>
    </row>
    <row r="15" s="77" customFormat="1" ht="16.5" customHeight="1" spans="1:16">
      <c r="A15" s="56"/>
      <c r="B15" s="60"/>
      <c r="C15" s="56"/>
      <c r="D15" s="61"/>
      <c r="E15" s="94"/>
      <c r="F15" s="62"/>
      <c r="G15" s="62"/>
      <c r="H15" s="62"/>
      <c r="I15" s="62"/>
      <c r="J15" s="62">
        <f t="shared" si="0"/>
        <v>0</v>
      </c>
      <c r="K15" s="62" t="str">
        <f t="shared" si="1"/>
        <v/>
      </c>
      <c r="L15" s="63"/>
      <c r="M15" s="64"/>
      <c r="N15" s="64"/>
      <c r="O15" s="64"/>
      <c r="P15" s="72"/>
    </row>
    <row r="16" s="77" customFormat="1" ht="16.5" customHeight="1" spans="1:16">
      <c r="A16" s="56"/>
      <c r="B16" s="60"/>
      <c r="C16" s="56"/>
      <c r="D16" s="61"/>
      <c r="E16" s="94"/>
      <c r="F16" s="62"/>
      <c r="G16" s="62"/>
      <c r="H16" s="62"/>
      <c r="I16" s="62"/>
      <c r="J16" s="62">
        <f t="shared" si="0"/>
        <v>0</v>
      </c>
      <c r="K16" s="62" t="str">
        <f t="shared" si="1"/>
        <v/>
      </c>
      <c r="L16" s="63"/>
      <c r="M16" s="64"/>
      <c r="N16" s="64"/>
      <c r="O16" s="64"/>
      <c r="P16" s="72"/>
    </row>
    <row r="17" s="77" customFormat="1" ht="16.5" customHeight="1" spans="1:16">
      <c r="A17" s="56"/>
      <c r="B17" s="60"/>
      <c r="C17" s="56"/>
      <c r="D17" s="61"/>
      <c r="E17" s="94"/>
      <c r="F17" s="62"/>
      <c r="G17" s="62"/>
      <c r="H17" s="62"/>
      <c r="I17" s="62"/>
      <c r="J17" s="62">
        <f t="shared" si="0"/>
        <v>0</v>
      </c>
      <c r="K17" s="62" t="str">
        <f t="shared" si="1"/>
        <v/>
      </c>
      <c r="L17" s="63"/>
      <c r="M17" s="64"/>
      <c r="N17" s="64"/>
      <c r="O17" s="64"/>
      <c r="P17" s="72"/>
    </row>
    <row r="18" s="77" customFormat="1" ht="16.5" customHeight="1" spans="1:16">
      <c r="A18" s="56"/>
      <c r="B18" s="60"/>
      <c r="C18" s="56"/>
      <c r="D18" s="61"/>
      <c r="E18" s="94"/>
      <c r="F18" s="62"/>
      <c r="G18" s="62"/>
      <c r="H18" s="62"/>
      <c r="I18" s="62"/>
      <c r="J18" s="62">
        <f t="shared" si="0"/>
        <v>0</v>
      </c>
      <c r="K18" s="62" t="str">
        <f t="shared" si="1"/>
        <v/>
      </c>
      <c r="L18" s="63"/>
      <c r="M18" s="64"/>
      <c r="N18" s="64"/>
      <c r="O18" s="64"/>
      <c r="P18" s="72"/>
    </row>
    <row r="19" s="77" customFormat="1" ht="16.5" customHeight="1" spans="1:16">
      <c r="A19" s="56"/>
      <c r="B19" s="60"/>
      <c r="C19" s="56"/>
      <c r="D19" s="61"/>
      <c r="E19" s="94"/>
      <c r="F19" s="62"/>
      <c r="G19" s="62"/>
      <c r="H19" s="62"/>
      <c r="I19" s="62"/>
      <c r="J19" s="62">
        <f t="shared" si="0"/>
        <v>0</v>
      </c>
      <c r="K19" s="62" t="str">
        <f t="shared" si="1"/>
        <v/>
      </c>
      <c r="L19" s="63"/>
      <c r="M19" s="64"/>
      <c r="N19" s="64"/>
      <c r="O19" s="64"/>
      <c r="P19" s="72"/>
    </row>
    <row r="20" s="77" customFormat="1" ht="16.5" customHeight="1" spans="1:16">
      <c r="A20" s="56"/>
      <c r="B20" s="60"/>
      <c r="C20" s="56"/>
      <c r="D20" s="61"/>
      <c r="E20" s="94"/>
      <c r="F20" s="62"/>
      <c r="G20" s="62"/>
      <c r="H20" s="62"/>
      <c r="I20" s="62"/>
      <c r="J20" s="62">
        <f t="shared" si="0"/>
        <v>0</v>
      </c>
      <c r="K20" s="62" t="str">
        <f t="shared" si="1"/>
        <v/>
      </c>
      <c r="L20" s="63"/>
      <c r="M20" s="64"/>
      <c r="N20" s="64"/>
      <c r="O20" s="64"/>
      <c r="P20" s="72"/>
    </row>
    <row r="21" s="77" customFormat="1" ht="16.5" customHeight="1" spans="1:16">
      <c r="A21" s="56"/>
      <c r="B21" s="60"/>
      <c r="C21" s="56"/>
      <c r="D21" s="61"/>
      <c r="E21" s="94"/>
      <c r="F21" s="62"/>
      <c r="G21" s="62"/>
      <c r="H21" s="62"/>
      <c r="I21" s="62"/>
      <c r="J21" s="62">
        <f t="shared" si="0"/>
        <v>0</v>
      </c>
      <c r="K21" s="62" t="str">
        <f t="shared" si="1"/>
        <v/>
      </c>
      <c r="L21" s="63"/>
      <c r="M21" s="64"/>
      <c r="N21" s="64"/>
      <c r="O21" s="64"/>
      <c r="P21" s="72"/>
    </row>
    <row r="22" s="77" customFormat="1" ht="16.5" customHeight="1" spans="1:16">
      <c r="A22" s="56"/>
      <c r="B22" s="60"/>
      <c r="C22" s="56"/>
      <c r="D22" s="61"/>
      <c r="E22" s="94"/>
      <c r="F22" s="62"/>
      <c r="G22" s="62"/>
      <c r="H22" s="62"/>
      <c r="I22" s="62"/>
      <c r="J22" s="62">
        <f t="shared" si="0"/>
        <v>0</v>
      </c>
      <c r="K22" s="62" t="str">
        <f t="shared" si="1"/>
        <v/>
      </c>
      <c r="L22" s="63"/>
      <c r="M22" s="64"/>
      <c r="N22" s="64"/>
      <c r="O22" s="64"/>
      <c r="P22" s="72"/>
    </row>
    <row r="23" s="77" customFormat="1" ht="16.5" customHeight="1" spans="1:16">
      <c r="A23" s="56"/>
      <c r="B23" s="60"/>
      <c r="C23" s="56"/>
      <c r="D23" s="61"/>
      <c r="E23" s="94"/>
      <c r="F23" s="62"/>
      <c r="G23" s="62"/>
      <c r="H23" s="62"/>
      <c r="I23" s="62"/>
      <c r="J23" s="62">
        <f t="shared" si="0"/>
        <v>0</v>
      </c>
      <c r="K23" s="62" t="str">
        <f t="shared" si="1"/>
        <v/>
      </c>
      <c r="L23" s="63"/>
      <c r="M23" s="64"/>
      <c r="N23" s="64"/>
      <c r="O23" s="64"/>
      <c r="P23" s="72"/>
    </row>
    <row r="24" s="77" customFormat="1" ht="16.5" customHeight="1" spans="1:16">
      <c r="A24" s="56"/>
      <c r="B24" s="60"/>
      <c r="C24" s="56"/>
      <c r="D24" s="61"/>
      <c r="E24" s="94"/>
      <c r="F24" s="62"/>
      <c r="G24" s="62"/>
      <c r="H24" s="62"/>
      <c r="I24" s="62"/>
      <c r="J24" s="62"/>
      <c r="K24" s="62"/>
      <c r="L24" s="63"/>
      <c r="M24" s="64"/>
      <c r="N24" s="64"/>
      <c r="O24" s="64"/>
      <c r="P24" s="72"/>
    </row>
    <row r="25" s="77" customFormat="1" ht="16.5" customHeight="1" spans="1:16">
      <c r="A25" s="56"/>
      <c r="B25" s="60"/>
      <c r="C25" s="56"/>
      <c r="D25" s="61"/>
      <c r="E25" s="94"/>
      <c r="F25" s="62"/>
      <c r="G25" s="62"/>
      <c r="H25" s="62"/>
      <c r="I25" s="62"/>
      <c r="J25" s="62"/>
      <c r="K25" s="62"/>
      <c r="L25" s="63"/>
      <c r="M25" s="64"/>
      <c r="N25" s="64"/>
      <c r="O25" s="64"/>
      <c r="P25" s="72"/>
    </row>
    <row r="26" s="77" customFormat="1" ht="16.5" customHeight="1" spans="1:16">
      <c r="A26" s="56"/>
      <c r="B26" s="60"/>
      <c r="C26" s="56"/>
      <c r="D26" s="61"/>
      <c r="E26" s="94"/>
      <c r="F26" s="62"/>
      <c r="G26" s="62"/>
      <c r="H26" s="62"/>
      <c r="I26" s="62"/>
      <c r="J26" s="62">
        <f t="shared" si="0"/>
        <v>0</v>
      </c>
      <c r="K26" s="62" t="str">
        <f t="shared" si="1"/>
        <v/>
      </c>
      <c r="L26" s="63"/>
      <c r="M26" s="64"/>
      <c r="N26" s="64"/>
      <c r="O26" s="64"/>
      <c r="P26" s="72"/>
    </row>
    <row r="27" s="77" customFormat="1" ht="16.5" customHeight="1" spans="1:16">
      <c r="A27" s="56"/>
      <c r="B27" s="60"/>
      <c r="C27" s="56"/>
      <c r="D27" s="61"/>
      <c r="E27" s="94"/>
      <c r="F27" s="62"/>
      <c r="G27" s="62"/>
      <c r="H27" s="62"/>
      <c r="I27" s="62"/>
      <c r="J27" s="62">
        <f t="shared" si="0"/>
        <v>0</v>
      </c>
      <c r="K27" s="62" t="str">
        <f t="shared" si="1"/>
        <v/>
      </c>
      <c r="L27" s="63"/>
      <c r="M27" s="64"/>
      <c r="N27" s="64"/>
      <c r="O27" s="64"/>
      <c r="P27" s="72"/>
    </row>
    <row r="28" s="77" customFormat="1" ht="16.5" customHeight="1" spans="1:16">
      <c r="A28" s="56"/>
      <c r="B28" s="60"/>
      <c r="C28" s="56"/>
      <c r="D28" s="61"/>
      <c r="E28" s="94"/>
      <c r="F28" s="62"/>
      <c r="G28" s="62"/>
      <c r="H28" s="62"/>
      <c r="I28" s="62"/>
      <c r="J28" s="62">
        <f t="shared" si="0"/>
        <v>0</v>
      </c>
      <c r="K28" s="62" t="str">
        <f t="shared" si="1"/>
        <v/>
      </c>
      <c r="L28" s="63"/>
      <c r="M28" s="64"/>
      <c r="N28" s="64"/>
      <c r="O28" s="64"/>
      <c r="P28" s="72"/>
    </row>
    <row r="29" s="77" customFormat="1" ht="16.5" customHeight="1" spans="1:16">
      <c r="A29" s="67" t="s">
        <v>287</v>
      </c>
      <c r="B29" s="57"/>
      <c r="C29" s="63"/>
      <c r="D29" s="61"/>
      <c r="E29" s="63"/>
      <c r="F29" s="62">
        <f>ROUND(SUM(F6:F28),2)</f>
        <v>0</v>
      </c>
      <c r="G29" s="62">
        <f>ROUND(SUM(G6:G28),2)</f>
        <v>0</v>
      </c>
      <c r="H29" s="62"/>
      <c r="I29" s="62">
        <f>ROUND(SUM(I6:I28),2)</f>
        <v>0</v>
      </c>
      <c r="J29" s="62">
        <f t="shared" si="0"/>
        <v>0</v>
      </c>
      <c r="K29" s="62" t="str">
        <f t="shared" si="1"/>
        <v/>
      </c>
      <c r="L29" s="63"/>
      <c r="M29" s="64"/>
      <c r="N29" s="64"/>
      <c r="O29" s="64"/>
      <c r="P29" s="72"/>
    </row>
    <row r="30" customHeight="1" spans="1:16">
      <c r="A30" s="68"/>
      <c r="B30" s="68"/>
      <c r="C30" s="68"/>
      <c r="D30" s="68"/>
      <c r="E30" s="123"/>
      <c r="F30" s="123"/>
      <c r="G30" s="123"/>
      <c r="H30" s="84"/>
      <c r="I30" s="84"/>
      <c r="J30" s="84"/>
      <c r="K30" s="84"/>
      <c r="L30" s="84"/>
      <c r="M30" s="64"/>
      <c r="N30" s="64"/>
      <c r="O30" s="64"/>
      <c r="P30" s="65"/>
    </row>
    <row r="31" customHeight="1" spans="1:16">
      <c r="A31" s="71"/>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64"/>
      <c r="B72" s="64"/>
      <c r="C72" s="64"/>
      <c r="D72" s="64"/>
      <c r="E72" s="64"/>
      <c r="F72" s="64"/>
      <c r="G72" s="64"/>
      <c r="H72" s="64"/>
      <c r="I72" s="64"/>
      <c r="J72" s="64"/>
      <c r="K72" s="64"/>
      <c r="L72" s="64"/>
      <c r="M72" s="64"/>
      <c r="N72" s="64"/>
      <c r="O72" s="64"/>
      <c r="P72" s="65"/>
    </row>
    <row r="73" customHeight="1" spans="1:16">
      <c r="A73" s="64"/>
      <c r="B73" s="64"/>
      <c r="C73" s="64"/>
      <c r="D73" s="64"/>
      <c r="E73" s="64"/>
      <c r="F73" s="64"/>
      <c r="G73" s="64"/>
      <c r="H73" s="64"/>
      <c r="I73" s="64"/>
      <c r="J73" s="64"/>
      <c r="K73" s="64"/>
      <c r="L73" s="64"/>
      <c r="M73" s="64"/>
      <c r="N73" s="64"/>
      <c r="O73" s="64"/>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5"/>
      <c r="B77" s="75"/>
      <c r="C77" s="75"/>
      <c r="D77" s="75"/>
      <c r="E77" s="75"/>
      <c r="F77" s="75"/>
      <c r="G77" s="75"/>
      <c r="H77" s="75"/>
      <c r="I77" s="75"/>
      <c r="J77" s="75"/>
      <c r="K77" s="75"/>
      <c r="L77" s="75"/>
      <c r="M77" s="75"/>
      <c r="N77" s="75"/>
      <c r="O77" s="75"/>
      <c r="P77" s="65"/>
    </row>
    <row r="78" customHeight="1" spans="1:16">
      <c r="A78" s="75"/>
      <c r="B78" s="75"/>
      <c r="C78" s="75"/>
      <c r="D78" s="75"/>
      <c r="E78" s="75"/>
      <c r="F78" s="75"/>
      <c r="G78" s="75"/>
      <c r="H78" s="75"/>
      <c r="I78" s="75"/>
      <c r="J78" s="75"/>
      <c r="K78" s="75"/>
      <c r="L78" s="75"/>
      <c r="M78" s="75"/>
      <c r="N78" s="75"/>
      <c r="O78" s="75"/>
      <c r="P78" s="65"/>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row r="87" customHeight="1" spans="1:15">
      <c r="A87" s="76"/>
      <c r="B87" s="76"/>
      <c r="C87" s="76"/>
      <c r="D87" s="76"/>
      <c r="E87" s="76"/>
      <c r="F87" s="76"/>
      <c r="G87" s="76"/>
      <c r="H87" s="76"/>
      <c r="I87" s="76"/>
      <c r="J87" s="76"/>
      <c r="K87" s="76"/>
      <c r="L87" s="76"/>
      <c r="M87" s="76"/>
      <c r="N87" s="76"/>
      <c r="O87" s="76"/>
    </row>
    <row r="88" customHeight="1" spans="1:15">
      <c r="A88" s="76"/>
      <c r="B88" s="76"/>
      <c r="C88" s="76"/>
      <c r="D88" s="76"/>
      <c r="E88" s="76"/>
      <c r="F88" s="76"/>
      <c r="G88" s="76"/>
      <c r="H88" s="76"/>
      <c r="I88" s="76"/>
      <c r="J88" s="76"/>
      <c r="K88" s="76"/>
      <c r="L88" s="76"/>
      <c r="M88" s="76"/>
      <c r="N88" s="76"/>
      <c r="O88" s="76"/>
    </row>
  </sheetData>
  <mergeCells count="5">
    <mergeCell ref="A1:L1"/>
    <mergeCell ref="A2:L2"/>
    <mergeCell ref="K3:L3"/>
    <mergeCell ref="K4:L4"/>
    <mergeCell ref="A29:B29"/>
  </mergeCells>
  <printOptions horizontalCentered="1"/>
  <pageMargins left="0.590551181102362" right="0.590551181102362" top="0.866141732283464" bottom="0.866141732283464" header="0.47244094488189" footer="0.590551181102362"/>
  <pageSetup paperSize="9" scale="99" fitToHeight="0" orientation="landscape" blackAndWhite="1"/>
  <headerFooter scaleWithDoc="0">
    <oddFooter>&amp;L&amp;"宋体,常规"&amp;11被评估单位填表人：
填表日期：2015年  月&amp;R&amp;"宋体,常规"&amp;11评估人员：</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tabColor rgb="FFFF0000"/>
    <pageSetUpPr fitToPage="1"/>
  </sheetPr>
  <dimension ref="A1:P88"/>
  <sheetViews>
    <sheetView view="pageBreakPreview" zoomScaleNormal="100" workbookViewId="0">
      <selection activeCell="A28" sqref="A28:B28"/>
    </sheetView>
  </sheetViews>
  <sheetFormatPr defaultColWidth="9" defaultRowHeight="15.75" customHeight="1"/>
  <cols>
    <col min="1" max="1" width="5.5" style="48" customWidth="1"/>
    <col min="2" max="2" width="18" style="48" customWidth="1"/>
    <col min="3" max="3" width="9" style="48"/>
    <col min="4" max="4" width="10.5" style="48" customWidth="1"/>
    <col min="5" max="5" width="10" style="48" customWidth="1"/>
    <col min="6" max="6" width="9" style="48"/>
    <col min="7" max="7" width="11.5" style="48" customWidth="1"/>
    <col min="8" max="8" width="13" style="48" customWidth="1"/>
    <col min="9" max="9" width="12.5" style="48" customWidth="1"/>
    <col min="10" max="10" width="9" style="48"/>
    <col min="11" max="11" width="10.5" style="48" customWidth="1"/>
    <col min="12" max="12" width="7.66666666666667" style="48" customWidth="1"/>
    <col min="13" max="16384" width="9" style="48"/>
  </cols>
  <sheetData>
    <row r="1" s="46" customFormat="1" ht="30" customHeight="1" spans="1:16">
      <c r="A1" s="49" t="s">
        <v>496</v>
      </c>
      <c r="B1" s="49"/>
      <c r="C1" s="49"/>
      <c r="D1" s="49"/>
      <c r="E1" s="49"/>
      <c r="F1" s="49"/>
      <c r="G1" s="49"/>
      <c r="H1" s="49"/>
      <c r="I1" s="49"/>
      <c r="J1" s="49"/>
      <c r="K1" s="49"/>
      <c r="L1" s="49"/>
    </row>
    <row r="2" ht="16.5" customHeight="1" spans="1:16">
      <c r="A2" s="50" t="str">
        <f>公用信息!E7</f>
        <v>评估基准日：2025年10月31日</v>
      </c>
      <c r="B2" s="50"/>
      <c r="C2" s="50"/>
      <c r="D2" s="50"/>
      <c r="E2" s="50"/>
      <c r="F2" s="50"/>
      <c r="G2" s="50"/>
      <c r="H2" s="50"/>
      <c r="I2" s="50"/>
      <c r="J2" s="50"/>
      <c r="K2" s="50"/>
      <c r="L2" s="50"/>
      <c r="M2" s="52"/>
      <c r="N2" s="52"/>
      <c r="O2" s="52"/>
    </row>
    <row r="3" ht="16.5" customHeight="1" spans="1:16">
      <c r="A3" s="50"/>
      <c r="B3" s="50"/>
      <c r="C3" s="50"/>
      <c r="D3" s="50"/>
      <c r="E3" s="50"/>
      <c r="F3" s="50"/>
      <c r="G3" s="50"/>
      <c r="H3" s="50"/>
      <c r="I3" s="51"/>
      <c r="J3" s="51"/>
      <c r="K3" s="53" t="s">
        <v>497</v>
      </c>
      <c r="L3" s="53"/>
      <c r="M3" s="52"/>
      <c r="N3" s="52"/>
      <c r="O3" s="52"/>
    </row>
    <row r="4" ht="16.5" customHeight="1" spans="1:16">
      <c r="A4" s="90" t="str">
        <f>公用信息!E6</f>
        <v>被评估单位：杭州建德杭氧气体有限公司</v>
      </c>
      <c r="B4" s="52"/>
      <c r="C4" s="52"/>
      <c r="D4" s="52"/>
      <c r="E4" s="52"/>
      <c r="F4" s="52"/>
      <c r="G4" s="52"/>
      <c r="H4" s="52"/>
      <c r="I4" s="52"/>
      <c r="J4" s="52"/>
      <c r="K4" s="156" t="e">
        <f>'4-6其他非流动金融资产'!F4</f>
        <v>#REF!</v>
      </c>
      <c r="L4" s="156"/>
      <c r="M4" s="52"/>
      <c r="N4" s="52"/>
      <c r="O4" s="52"/>
    </row>
    <row r="5" s="47" customFormat="1" ht="16.5" customHeight="1" spans="1:16">
      <c r="A5" s="56" t="s">
        <v>175</v>
      </c>
      <c r="B5" s="56" t="s">
        <v>176</v>
      </c>
      <c r="C5" s="56" t="s">
        <v>290</v>
      </c>
      <c r="D5" s="56" t="s">
        <v>291</v>
      </c>
      <c r="E5" s="56" t="s">
        <v>177</v>
      </c>
      <c r="F5" s="56" t="s">
        <v>292</v>
      </c>
      <c r="G5" s="56" t="s">
        <v>293</v>
      </c>
      <c r="H5" s="56" t="s">
        <v>111</v>
      </c>
      <c r="I5" s="56" t="s">
        <v>112</v>
      </c>
      <c r="J5" s="56" t="s">
        <v>113</v>
      </c>
      <c r="K5" s="56" t="s">
        <v>114</v>
      </c>
      <c r="L5" s="56" t="s">
        <v>247</v>
      </c>
      <c r="M5" s="58"/>
      <c r="N5" s="58"/>
      <c r="O5" s="58"/>
      <c r="P5" s="59"/>
    </row>
    <row r="6" ht="16.5" customHeight="1" spans="1:16">
      <c r="A6" s="56"/>
      <c r="B6" s="60"/>
      <c r="C6" s="56"/>
      <c r="D6" s="61"/>
      <c r="E6" s="61"/>
      <c r="F6" s="56"/>
      <c r="G6" s="139"/>
      <c r="H6" s="62"/>
      <c r="I6" s="62"/>
      <c r="J6" s="62">
        <f>I6-H6</f>
        <v>0</v>
      </c>
      <c r="K6" s="62" t="str">
        <f>IF(H6=0,"",J6/H6*100)</f>
        <v/>
      </c>
      <c r="L6" s="63"/>
      <c r="M6" s="64"/>
      <c r="N6" s="64"/>
      <c r="O6" s="64"/>
      <c r="P6" s="65"/>
    </row>
    <row r="7" ht="16.5" customHeight="1" spans="1:16">
      <c r="A7" s="56"/>
      <c r="B7" s="60"/>
      <c r="C7" s="56"/>
      <c r="D7" s="61"/>
      <c r="E7" s="61"/>
      <c r="F7" s="56"/>
      <c r="G7" s="139"/>
      <c r="H7" s="62"/>
      <c r="I7" s="62"/>
      <c r="J7" s="62">
        <f t="shared" ref="J7:J29" si="0">I7-H7</f>
        <v>0</v>
      </c>
      <c r="K7" s="62" t="str">
        <f t="shared" ref="K7:K29" si="1">IF(H7=0,"",J7/H7*100)</f>
        <v/>
      </c>
      <c r="L7" s="63"/>
      <c r="M7" s="64"/>
      <c r="N7" s="64"/>
      <c r="O7" s="64"/>
      <c r="P7" s="65"/>
    </row>
    <row r="8" ht="16.5" customHeight="1" spans="1:16">
      <c r="A8" s="56"/>
      <c r="B8" s="60"/>
      <c r="C8" s="56"/>
      <c r="D8" s="61"/>
      <c r="E8" s="61"/>
      <c r="F8" s="56"/>
      <c r="G8" s="139"/>
      <c r="H8" s="62"/>
      <c r="I8" s="62"/>
      <c r="J8" s="62"/>
      <c r="K8" s="62"/>
      <c r="L8" s="63"/>
      <c r="M8" s="64"/>
      <c r="N8" s="64"/>
      <c r="O8" s="64"/>
      <c r="P8" s="65"/>
    </row>
    <row r="9" ht="16.5" customHeight="1" spans="1:16">
      <c r="A9" s="56"/>
      <c r="B9" s="60"/>
      <c r="C9" s="56"/>
      <c r="D9" s="61"/>
      <c r="E9" s="61"/>
      <c r="F9" s="56"/>
      <c r="G9" s="139"/>
      <c r="H9" s="62"/>
      <c r="I9" s="62"/>
      <c r="J9" s="62"/>
      <c r="K9" s="62"/>
      <c r="L9" s="63"/>
      <c r="M9" s="64"/>
      <c r="N9" s="64"/>
      <c r="O9" s="64"/>
      <c r="P9" s="65"/>
    </row>
    <row r="10" ht="16.5" customHeight="1" spans="1:16">
      <c r="A10" s="56"/>
      <c r="B10" s="60"/>
      <c r="C10" s="56"/>
      <c r="D10" s="61"/>
      <c r="E10" s="61"/>
      <c r="F10" s="56"/>
      <c r="G10" s="139"/>
      <c r="H10" s="62"/>
      <c r="I10" s="62"/>
      <c r="J10" s="62">
        <f t="shared" si="0"/>
        <v>0</v>
      </c>
      <c r="K10" s="62" t="str">
        <f t="shared" si="1"/>
        <v/>
      </c>
      <c r="L10" s="63"/>
      <c r="M10" s="64"/>
      <c r="N10" s="64"/>
      <c r="O10" s="64"/>
      <c r="P10" s="65"/>
    </row>
    <row r="11" ht="16.5" customHeight="1" spans="1:16">
      <c r="A11" s="56"/>
      <c r="B11" s="60"/>
      <c r="C11" s="56"/>
      <c r="D11" s="61"/>
      <c r="E11" s="61"/>
      <c r="F11" s="56"/>
      <c r="G11" s="139"/>
      <c r="H11" s="62"/>
      <c r="I11" s="62"/>
      <c r="J11" s="62">
        <f t="shared" si="0"/>
        <v>0</v>
      </c>
      <c r="K11" s="62" t="str">
        <f t="shared" si="1"/>
        <v/>
      </c>
      <c r="L11" s="63"/>
      <c r="M11" s="64"/>
      <c r="N11" s="64"/>
      <c r="O11" s="64"/>
      <c r="P11" s="65"/>
    </row>
    <row r="12" ht="16.5" customHeight="1" spans="1:16">
      <c r="A12" s="56"/>
      <c r="B12" s="60"/>
      <c r="C12" s="56"/>
      <c r="D12" s="61"/>
      <c r="E12" s="61"/>
      <c r="F12" s="56"/>
      <c r="G12" s="139"/>
      <c r="H12" s="62"/>
      <c r="I12" s="62"/>
      <c r="J12" s="62">
        <f t="shared" si="0"/>
        <v>0</v>
      </c>
      <c r="K12" s="62" t="str">
        <f t="shared" si="1"/>
        <v/>
      </c>
      <c r="L12" s="63"/>
      <c r="M12" s="64"/>
      <c r="N12" s="64"/>
      <c r="O12" s="64"/>
      <c r="P12" s="65"/>
    </row>
    <row r="13" ht="16.5" customHeight="1" spans="1:16">
      <c r="A13" s="56"/>
      <c r="B13" s="60"/>
      <c r="C13" s="56"/>
      <c r="D13" s="61"/>
      <c r="E13" s="61"/>
      <c r="F13" s="56"/>
      <c r="G13" s="139"/>
      <c r="H13" s="62"/>
      <c r="I13" s="62"/>
      <c r="J13" s="62">
        <f t="shared" si="0"/>
        <v>0</v>
      </c>
      <c r="K13" s="62" t="str">
        <f t="shared" si="1"/>
        <v/>
      </c>
      <c r="L13" s="63"/>
      <c r="M13" s="64"/>
      <c r="N13" s="64"/>
      <c r="O13" s="64"/>
      <c r="P13" s="65"/>
    </row>
    <row r="14" ht="16.5" customHeight="1" spans="1:16">
      <c r="A14" s="56"/>
      <c r="B14" s="60"/>
      <c r="C14" s="56"/>
      <c r="D14" s="61"/>
      <c r="E14" s="61"/>
      <c r="F14" s="56"/>
      <c r="G14" s="139"/>
      <c r="H14" s="62"/>
      <c r="I14" s="62"/>
      <c r="J14" s="62">
        <f t="shared" si="0"/>
        <v>0</v>
      </c>
      <c r="K14" s="62" t="str">
        <f t="shared" si="1"/>
        <v/>
      </c>
      <c r="L14" s="63"/>
      <c r="M14" s="64"/>
      <c r="N14" s="64"/>
      <c r="O14" s="64"/>
      <c r="P14" s="65"/>
    </row>
    <row r="15" ht="16.5" customHeight="1" spans="1:16">
      <c r="A15" s="56"/>
      <c r="B15" s="60"/>
      <c r="C15" s="56"/>
      <c r="D15" s="61"/>
      <c r="E15" s="61"/>
      <c r="F15" s="56"/>
      <c r="G15" s="139"/>
      <c r="H15" s="62"/>
      <c r="I15" s="62"/>
      <c r="J15" s="62">
        <f t="shared" si="0"/>
        <v>0</v>
      </c>
      <c r="K15" s="62" t="str">
        <f t="shared" si="1"/>
        <v/>
      </c>
      <c r="L15" s="63"/>
      <c r="M15" s="64"/>
      <c r="N15" s="64"/>
      <c r="O15" s="64"/>
      <c r="P15" s="65"/>
    </row>
    <row r="16" ht="16.5" customHeight="1" spans="1:16">
      <c r="A16" s="56"/>
      <c r="B16" s="60"/>
      <c r="C16" s="56"/>
      <c r="D16" s="61"/>
      <c r="E16" s="61"/>
      <c r="F16" s="56"/>
      <c r="G16" s="139"/>
      <c r="H16" s="62"/>
      <c r="I16" s="62"/>
      <c r="J16" s="62">
        <f t="shared" si="0"/>
        <v>0</v>
      </c>
      <c r="K16" s="62" t="str">
        <f t="shared" si="1"/>
        <v/>
      </c>
      <c r="L16" s="63"/>
      <c r="M16" s="64"/>
      <c r="N16" s="64"/>
      <c r="O16" s="64"/>
      <c r="P16" s="65"/>
    </row>
    <row r="17" ht="16.5" customHeight="1" spans="1:16">
      <c r="A17" s="56"/>
      <c r="B17" s="60"/>
      <c r="C17" s="56"/>
      <c r="D17" s="61"/>
      <c r="E17" s="61"/>
      <c r="F17" s="56"/>
      <c r="G17" s="139"/>
      <c r="H17" s="62"/>
      <c r="I17" s="62"/>
      <c r="J17" s="62">
        <f t="shared" si="0"/>
        <v>0</v>
      </c>
      <c r="K17" s="62" t="str">
        <f t="shared" si="1"/>
        <v/>
      </c>
      <c r="L17" s="63"/>
      <c r="M17" s="64"/>
      <c r="N17" s="64"/>
      <c r="O17" s="64"/>
      <c r="P17" s="65"/>
    </row>
    <row r="18" ht="16.5" customHeight="1" spans="1:16">
      <c r="A18" s="56"/>
      <c r="B18" s="60"/>
      <c r="C18" s="56"/>
      <c r="D18" s="61"/>
      <c r="E18" s="61"/>
      <c r="F18" s="56"/>
      <c r="G18" s="139"/>
      <c r="H18" s="62"/>
      <c r="I18" s="62"/>
      <c r="J18" s="62">
        <f t="shared" si="0"/>
        <v>0</v>
      </c>
      <c r="K18" s="62" t="str">
        <f t="shared" si="1"/>
        <v/>
      </c>
      <c r="L18" s="63"/>
      <c r="M18" s="64"/>
      <c r="N18" s="64"/>
      <c r="O18" s="64"/>
      <c r="P18" s="65"/>
    </row>
    <row r="19" ht="16.5" customHeight="1" spans="1:16">
      <c r="A19" s="56"/>
      <c r="B19" s="60"/>
      <c r="C19" s="56"/>
      <c r="D19" s="61"/>
      <c r="E19" s="61"/>
      <c r="F19" s="56"/>
      <c r="G19" s="139"/>
      <c r="H19" s="62"/>
      <c r="I19" s="62"/>
      <c r="J19" s="62">
        <f t="shared" si="0"/>
        <v>0</v>
      </c>
      <c r="K19" s="62" t="str">
        <f t="shared" si="1"/>
        <v/>
      </c>
      <c r="L19" s="63"/>
      <c r="M19" s="64"/>
      <c r="N19" s="64"/>
      <c r="O19" s="64"/>
      <c r="P19" s="65"/>
    </row>
    <row r="20" ht="16.5" customHeight="1" spans="1:16">
      <c r="A20" s="56"/>
      <c r="B20" s="60"/>
      <c r="C20" s="56"/>
      <c r="D20" s="61"/>
      <c r="E20" s="61"/>
      <c r="F20" s="56"/>
      <c r="G20" s="139"/>
      <c r="H20" s="62"/>
      <c r="I20" s="62"/>
      <c r="J20" s="62">
        <f t="shared" si="0"/>
        <v>0</v>
      </c>
      <c r="K20" s="62" t="str">
        <f t="shared" si="1"/>
        <v/>
      </c>
      <c r="L20" s="63"/>
      <c r="M20" s="64"/>
      <c r="N20" s="64"/>
      <c r="O20" s="64"/>
      <c r="P20" s="65"/>
    </row>
    <row r="21" ht="16.5" customHeight="1" spans="1:16">
      <c r="A21" s="56"/>
      <c r="B21" s="60"/>
      <c r="C21" s="56"/>
      <c r="D21" s="61"/>
      <c r="E21" s="61"/>
      <c r="F21" s="56"/>
      <c r="G21" s="139"/>
      <c r="H21" s="62"/>
      <c r="I21" s="62"/>
      <c r="J21" s="62">
        <f t="shared" si="0"/>
        <v>0</v>
      </c>
      <c r="K21" s="62" t="str">
        <f t="shared" si="1"/>
        <v/>
      </c>
      <c r="L21" s="63"/>
      <c r="M21" s="64"/>
      <c r="N21" s="64"/>
      <c r="O21" s="64"/>
      <c r="P21" s="65"/>
    </row>
    <row r="22" ht="16.5" customHeight="1" spans="1:16">
      <c r="A22" s="56"/>
      <c r="B22" s="60"/>
      <c r="C22" s="56"/>
      <c r="D22" s="61"/>
      <c r="E22" s="61"/>
      <c r="F22" s="56"/>
      <c r="G22" s="139"/>
      <c r="H22" s="62"/>
      <c r="I22" s="62"/>
      <c r="J22" s="62">
        <f t="shared" si="0"/>
        <v>0</v>
      </c>
      <c r="K22" s="62" t="str">
        <f t="shared" si="1"/>
        <v/>
      </c>
      <c r="L22" s="63"/>
      <c r="M22" s="64"/>
      <c r="N22" s="64"/>
      <c r="O22" s="64"/>
      <c r="P22" s="65"/>
    </row>
    <row r="23" ht="16.5" customHeight="1" spans="1:16">
      <c r="A23" s="56"/>
      <c r="B23" s="60"/>
      <c r="C23" s="56"/>
      <c r="D23" s="61"/>
      <c r="E23" s="61"/>
      <c r="F23" s="56"/>
      <c r="G23" s="139"/>
      <c r="H23" s="62"/>
      <c r="I23" s="62"/>
      <c r="J23" s="62">
        <f t="shared" si="0"/>
        <v>0</v>
      </c>
      <c r="K23" s="62" t="str">
        <f t="shared" si="1"/>
        <v/>
      </c>
      <c r="L23" s="63"/>
      <c r="M23" s="64"/>
      <c r="N23" s="64"/>
      <c r="O23" s="64"/>
      <c r="P23" s="65"/>
    </row>
    <row r="24" ht="16.5" customHeight="1" spans="1:16">
      <c r="A24" s="56"/>
      <c r="B24" s="60"/>
      <c r="C24" s="56"/>
      <c r="D24" s="61"/>
      <c r="E24" s="61"/>
      <c r="F24" s="56"/>
      <c r="G24" s="139"/>
      <c r="H24" s="62"/>
      <c r="I24" s="62"/>
      <c r="J24" s="62">
        <f t="shared" si="0"/>
        <v>0</v>
      </c>
      <c r="K24" s="62" t="str">
        <f t="shared" si="1"/>
        <v/>
      </c>
      <c r="L24" s="63"/>
      <c r="M24" s="64"/>
      <c r="N24" s="64"/>
      <c r="O24" s="64"/>
      <c r="P24" s="65"/>
    </row>
    <row r="25" ht="16.5" customHeight="1" spans="1:16">
      <c r="A25" s="56"/>
      <c r="B25" s="60"/>
      <c r="C25" s="56"/>
      <c r="D25" s="61"/>
      <c r="E25" s="61"/>
      <c r="F25" s="56"/>
      <c r="G25" s="139"/>
      <c r="H25" s="62"/>
      <c r="I25" s="62"/>
      <c r="J25" s="62">
        <f t="shared" si="0"/>
        <v>0</v>
      </c>
      <c r="K25" s="62" t="str">
        <f t="shared" si="1"/>
        <v/>
      </c>
      <c r="L25" s="63"/>
      <c r="M25" s="64"/>
      <c r="N25" s="64"/>
      <c r="O25" s="64"/>
      <c r="P25" s="65"/>
    </row>
    <row r="26" ht="16.5" customHeight="1" spans="1:16">
      <c r="A26" s="56"/>
      <c r="B26" s="60"/>
      <c r="C26" s="56"/>
      <c r="D26" s="61"/>
      <c r="E26" s="61"/>
      <c r="F26" s="56"/>
      <c r="G26" s="139"/>
      <c r="H26" s="62"/>
      <c r="I26" s="62"/>
      <c r="J26" s="62">
        <f t="shared" si="0"/>
        <v>0</v>
      </c>
      <c r="K26" s="62" t="str">
        <f t="shared" si="1"/>
        <v/>
      </c>
      <c r="L26" s="63"/>
      <c r="M26" s="64"/>
      <c r="N26" s="64"/>
      <c r="O26" s="64"/>
      <c r="P26" s="65"/>
    </row>
    <row r="27" ht="16.5" customHeight="1" spans="1:16">
      <c r="A27" s="56"/>
      <c r="B27" s="60"/>
      <c r="C27" s="56"/>
      <c r="D27" s="61"/>
      <c r="E27" s="61"/>
      <c r="F27" s="56"/>
      <c r="G27" s="139"/>
      <c r="H27" s="62"/>
      <c r="I27" s="62"/>
      <c r="J27" s="62">
        <f t="shared" si="0"/>
        <v>0</v>
      </c>
      <c r="K27" s="62" t="str">
        <f t="shared" si="1"/>
        <v/>
      </c>
      <c r="L27" s="63"/>
      <c r="M27" s="64"/>
      <c r="N27" s="64"/>
      <c r="O27" s="64"/>
      <c r="P27" s="65"/>
    </row>
    <row r="28" ht="16.5" customHeight="1" spans="1:16">
      <c r="A28" s="56"/>
      <c r="B28" s="60"/>
      <c r="C28" s="56"/>
      <c r="D28" s="61"/>
      <c r="E28" s="61"/>
      <c r="F28" s="56"/>
      <c r="G28" s="139"/>
      <c r="H28" s="62"/>
      <c r="I28" s="62"/>
      <c r="J28" s="62">
        <f t="shared" si="0"/>
        <v>0</v>
      </c>
      <c r="K28" s="62" t="str">
        <f t="shared" si="1"/>
        <v/>
      </c>
      <c r="L28" s="63"/>
      <c r="M28" s="64"/>
      <c r="N28" s="64"/>
      <c r="O28" s="64"/>
      <c r="P28" s="65"/>
    </row>
    <row r="29" ht="16.5" customHeight="1" spans="1:16">
      <c r="A29" s="67" t="s">
        <v>287</v>
      </c>
      <c r="B29" s="57"/>
      <c r="C29" s="63"/>
      <c r="D29" s="61"/>
      <c r="E29" s="61"/>
      <c r="F29" s="63"/>
      <c r="G29" s="82"/>
      <c r="H29" s="62">
        <f>ROUND(SUM(H6:H28),2)</f>
        <v>0</v>
      </c>
      <c r="I29" s="62">
        <f>ROUND(SUM(I6:I28),2)</f>
        <v>0</v>
      </c>
      <c r="J29" s="62">
        <f t="shared" si="0"/>
        <v>0</v>
      </c>
      <c r="K29" s="62" t="str">
        <f t="shared" si="1"/>
        <v/>
      </c>
      <c r="L29" s="63"/>
      <c r="M29" s="64"/>
      <c r="N29" s="64"/>
      <c r="O29" s="64"/>
      <c r="P29" s="65"/>
    </row>
    <row r="30" customHeight="1" spans="1:16">
      <c r="A30" s="68"/>
      <c r="B30" s="68"/>
      <c r="C30" s="68"/>
      <c r="D30" s="68"/>
      <c r="E30" s="123"/>
      <c r="F30" s="123"/>
      <c r="G30" s="123"/>
      <c r="H30" s="84"/>
      <c r="I30" s="84"/>
      <c r="J30" s="84"/>
      <c r="K30" s="84"/>
      <c r="L30" s="84"/>
      <c r="M30" s="64"/>
      <c r="N30" s="64"/>
      <c r="O30" s="64"/>
      <c r="P30" s="65"/>
    </row>
    <row r="31" customHeight="1" spans="1:16">
      <c r="A31" s="71"/>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64"/>
      <c r="B72" s="64"/>
      <c r="C72" s="64"/>
      <c r="D72" s="64"/>
      <c r="E72" s="64"/>
      <c r="F72" s="64"/>
      <c r="G72" s="64"/>
      <c r="H72" s="64"/>
      <c r="I72" s="64"/>
      <c r="J72" s="64"/>
      <c r="K72" s="64"/>
      <c r="L72" s="64"/>
      <c r="M72" s="64"/>
      <c r="N72" s="64"/>
      <c r="O72" s="64"/>
      <c r="P72" s="65"/>
    </row>
    <row r="73" customHeight="1" spans="1:16">
      <c r="A73" s="64"/>
      <c r="B73" s="64"/>
      <c r="C73" s="64"/>
      <c r="D73" s="64"/>
      <c r="E73" s="64"/>
      <c r="F73" s="64"/>
      <c r="G73" s="64"/>
      <c r="H73" s="64"/>
      <c r="I73" s="64"/>
      <c r="J73" s="64"/>
      <c r="K73" s="64"/>
      <c r="L73" s="64"/>
      <c r="M73" s="64"/>
      <c r="N73" s="64"/>
      <c r="O73" s="64"/>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5"/>
      <c r="B77" s="75"/>
      <c r="C77" s="75"/>
      <c r="D77" s="75"/>
      <c r="E77" s="75"/>
      <c r="F77" s="75"/>
      <c r="G77" s="75"/>
      <c r="H77" s="75"/>
      <c r="I77" s="75"/>
      <c r="J77" s="75"/>
      <c r="K77" s="75"/>
      <c r="L77" s="75"/>
      <c r="M77" s="75"/>
      <c r="N77" s="75"/>
      <c r="O77" s="75"/>
      <c r="P77" s="65"/>
    </row>
    <row r="78" customHeight="1" spans="1:16">
      <c r="A78" s="75"/>
      <c r="B78" s="75"/>
      <c r="C78" s="75"/>
      <c r="D78" s="75"/>
      <c r="E78" s="75"/>
      <c r="F78" s="75"/>
      <c r="G78" s="75"/>
      <c r="H78" s="75"/>
      <c r="I78" s="75"/>
      <c r="J78" s="75"/>
      <c r="K78" s="75"/>
      <c r="L78" s="75"/>
      <c r="M78" s="75"/>
      <c r="N78" s="75"/>
      <c r="O78" s="75"/>
      <c r="P78" s="65"/>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row r="87" customHeight="1" spans="1:15">
      <c r="A87" s="76"/>
      <c r="B87" s="76"/>
      <c r="C87" s="76"/>
      <c r="D87" s="76"/>
      <c r="E87" s="76"/>
      <c r="F87" s="76"/>
      <c r="G87" s="76"/>
      <c r="H87" s="76"/>
      <c r="I87" s="76"/>
      <c r="J87" s="76"/>
      <c r="K87" s="76"/>
      <c r="L87" s="76"/>
      <c r="M87" s="76"/>
      <c r="N87" s="76"/>
      <c r="O87" s="76"/>
    </row>
    <row r="88" customHeight="1" spans="1:15">
      <c r="A88" s="76"/>
      <c r="B88" s="76"/>
      <c r="C88" s="76"/>
      <c r="D88" s="76"/>
      <c r="E88" s="76"/>
      <c r="F88" s="76"/>
      <c r="G88" s="76"/>
      <c r="H88" s="76"/>
      <c r="I88" s="76"/>
      <c r="J88" s="76"/>
      <c r="K88" s="76"/>
      <c r="L88" s="76"/>
      <c r="M88" s="76"/>
      <c r="N88" s="76"/>
      <c r="O88" s="76"/>
    </row>
  </sheetData>
  <mergeCells count="5">
    <mergeCell ref="A1:L1"/>
    <mergeCell ref="A2:L2"/>
    <mergeCell ref="K3:L3"/>
    <mergeCell ref="K4:L4"/>
    <mergeCell ref="A29:B29"/>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tabColor rgb="FFFF0000"/>
    <pageSetUpPr fitToPage="1"/>
  </sheetPr>
  <dimension ref="A1:P90"/>
  <sheetViews>
    <sheetView view="pageBreakPreview" zoomScaleNormal="100" workbookViewId="0">
      <selection activeCell="A28" sqref="A28:B28"/>
    </sheetView>
  </sheetViews>
  <sheetFormatPr defaultColWidth="9" defaultRowHeight="15.75" customHeight="1"/>
  <cols>
    <col min="1" max="1" width="4.33333333333333" style="48" customWidth="1"/>
    <col min="2" max="2" width="15.6666666666667" style="48" customWidth="1"/>
    <col min="3" max="3" width="10.8333333333333" style="48" customWidth="1"/>
    <col min="4" max="4" width="9" style="48" customWidth="1"/>
    <col min="5" max="5" width="12" style="48" customWidth="1"/>
    <col min="6" max="6" width="13.5" style="48" customWidth="1"/>
    <col min="7" max="7" width="11.6666666666667" style="48" customWidth="1"/>
    <col min="8" max="8" width="12.1666666666667" style="48" customWidth="1"/>
    <col min="9" max="9" width="12" style="48" customWidth="1"/>
    <col min="10" max="10" width="8.66666666666667" style="48" customWidth="1"/>
    <col min="11" max="11" width="8" style="48" customWidth="1"/>
    <col min="12" max="16384" width="9" style="48"/>
  </cols>
  <sheetData>
    <row r="1" s="46" customFormat="1" ht="30" customHeight="1" spans="1:16">
      <c r="A1" s="49" t="s">
        <v>498</v>
      </c>
      <c r="B1" s="49"/>
      <c r="C1" s="49"/>
      <c r="D1" s="49"/>
      <c r="E1" s="49"/>
      <c r="F1" s="49"/>
      <c r="G1" s="49"/>
      <c r="H1" s="49"/>
      <c r="I1" s="49"/>
      <c r="J1" s="49"/>
      <c r="K1" s="49"/>
      <c r="L1" s="49"/>
    </row>
    <row r="2" ht="14.25" customHeight="1" spans="1:16">
      <c r="A2" s="50" t="str">
        <f>公用信息!E7</f>
        <v>评估基准日：2025年10月31日</v>
      </c>
      <c r="B2" s="50"/>
      <c r="C2" s="50"/>
      <c r="D2" s="50"/>
      <c r="E2" s="50"/>
      <c r="F2" s="50"/>
      <c r="G2" s="50"/>
      <c r="H2" s="50"/>
      <c r="I2" s="50"/>
      <c r="J2" s="50"/>
      <c r="K2" s="50"/>
      <c r="L2" s="50"/>
      <c r="M2" s="52"/>
      <c r="N2" s="52"/>
      <c r="O2" s="52"/>
    </row>
    <row r="3" ht="14.25" customHeight="1" spans="1:16">
      <c r="A3" s="50"/>
      <c r="B3" s="50"/>
      <c r="C3" s="50"/>
      <c r="D3" s="50"/>
      <c r="E3" s="50"/>
      <c r="F3" s="50"/>
      <c r="G3" s="50"/>
      <c r="H3" s="51"/>
      <c r="I3" s="51"/>
      <c r="J3" s="51"/>
      <c r="K3" s="53" t="s">
        <v>499</v>
      </c>
      <c r="L3" s="53"/>
      <c r="M3" s="52"/>
      <c r="N3" s="52"/>
      <c r="O3" s="52"/>
    </row>
    <row r="4" customHeight="1" spans="1:16">
      <c r="A4" s="90" t="str">
        <f>公用信息!E6</f>
        <v>被评估单位：杭州建德杭氧气体有限公司</v>
      </c>
      <c r="B4" s="52"/>
      <c r="C4" s="52"/>
      <c r="D4" s="52"/>
      <c r="E4" s="52"/>
      <c r="F4" s="52"/>
      <c r="G4" s="52"/>
      <c r="H4" s="52"/>
      <c r="I4" s="52"/>
      <c r="J4" s="52"/>
      <c r="K4" s="156" t="e">
        <f>'4-6其他非流动金融资产'!F4</f>
        <v>#REF!</v>
      </c>
      <c r="L4" s="156"/>
      <c r="M4" s="52"/>
      <c r="N4" s="52"/>
      <c r="O4" s="52"/>
    </row>
    <row r="5" s="47" customFormat="1" customHeight="1" spans="1:16">
      <c r="A5" s="56" t="s">
        <v>175</v>
      </c>
      <c r="B5" s="56" t="s">
        <v>296</v>
      </c>
      <c r="C5" s="56" t="s">
        <v>297</v>
      </c>
      <c r="D5" s="56" t="s">
        <v>298</v>
      </c>
      <c r="E5" s="56" t="s">
        <v>177</v>
      </c>
      <c r="F5" s="56" t="s">
        <v>293</v>
      </c>
      <c r="G5" s="56" t="s">
        <v>111</v>
      </c>
      <c r="H5" s="56" t="s">
        <v>299</v>
      </c>
      <c r="I5" s="56" t="s">
        <v>112</v>
      </c>
      <c r="J5" s="56" t="s">
        <v>113</v>
      </c>
      <c r="K5" s="56" t="s">
        <v>114</v>
      </c>
      <c r="L5" s="56" t="s">
        <v>247</v>
      </c>
      <c r="M5" s="58"/>
      <c r="N5" s="58"/>
      <c r="O5" s="58"/>
      <c r="P5" s="59"/>
    </row>
    <row r="6" customHeight="1" spans="1:16">
      <c r="A6" s="56"/>
      <c r="B6" s="60"/>
      <c r="C6" s="56"/>
      <c r="D6" s="61"/>
      <c r="E6" s="61"/>
      <c r="F6" s="139"/>
      <c r="G6" s="62"/>
      <c r="H6" s="62"/>
      <c r="I6" s="62"/>
      <c r="J6" s="62">
        <f>I6-G6</f>
        <v>0</v>
      </c>
      <c r="K6" s="62" t="str">
        <f>IF(G6=0,"",J6/G6*100)</f>
        <v/>
      </c>
      <c r="L6" s="63"/>
      <c r="M6" s="64"/>
      <c r="N6" s="64"/>
      <c r="O6" s="64"/>
      <c r="P6" s="65"/>
    </row>
    <row r="7" customHeight="1" spans="1:16">
      <c r="A7" s="56"/>
      <c r="B7" s="60"/>
      <c r="C7" s="56"/>
      <c r="D7" s="61"/>
      <c r="E7" s="61"/>
      <c r="F7" s="139"/>
      <c r="G7" s="62"/>
      <c r="H7" s="62"/>
      <c r="I7" s="62"/>
      <c r="J7" s="62"/>
      <c r="K7" s="62"/>
      <c r="L7" s="63"/>
      <c r="M7" s="64"/>
      <c r="N7" s="64"/>
      <c r="O7" s="64"/>
      <c r="P7" s="65"/>
    </row>
    <row r="8" customHeight="1" spans="1:16">
      <c r="A8" s="56"/>
      <c r="B8" s="60"/>
      <c r="C8" s="56"/>
      <c r="D8" s="61"/>
      <c r="E8" s="61"/>
      <c r="F8" s="139"/>
      <c r="G8" s="62"/>
      <c r="H8" s="62"/>
      <c r="I8" s="62"/>
      <c r="J8" s="62"/>
      <c r="K8" s="62"/>
      <c r="L8" s="63"/>
      <c r="M8" s="64"/>
      <c r="N8" s="64"/>
      <c r="O8" s="64"/>
      <c r="P8" s="65"/>
    </row>
    <row r="9" customHeight="1" spans="1:16">
      <c r="A9" s="56"/>
      <c r="B9" s="60"/>
      <c r="C9" s="56"/>
      <c r="D9" s="61"/>
      <c r="E9" s="61"/>
      <c r="F9" s="139"/>
      <c r="G9" s="62"/>
      <c r="H9" s="62"/>
      <c r="I9" s="62"/>
      <c r="J9" s="62"/>
      <c r="K9" s="62"/>
      <c r="L9" s="63"/>
      <c r="M9" s="64"/>
      <c r="N9" s="64"/>
      <c r="O9" s="64"/>
      <c r="P9" s="65"/>
    </row>
    <row r="10" customHeight="1" spans="1:16">
      <c r="A10" s="56"/>
      <c r="B10" s="60"/>
      <c r="C10" s="56"/>
      <c r="D10" s="61"/>
      <c r="E10" s="61"/>
      <c r="F10" s="139"/>
      <c r="G10" s="62"/>
      <c r="H10" s="62"/>
      <c r="I10" s="62"/>
      <c r="J10" s="62"/>
      <c r="K10" s="62"/>
      <c r="L10" s="63"/>
      <c r="M10" s="64"/>
      <c r="N10" s="64"/>
      <c r="O10" s="64"/>
      <c r="P10" s="65"/>
    </row>
    <row r="11" customHeight="1" spans="1:16">
      <c r="A11" s="56"/>
      <c r="B11" s="60"/>
      <c r="C11" s="56"/>
      <c r="D11" s="61"/>
      <c r="E11" s="94"/>
      <c r="F11" s="139"/>
      <c r="G11" s="62"/>
      <c r="H11" s="62"/>
      <c r="I11" s="62"/>
      <c r="J11" s="62">
        <f t="shared" ref="J11:J31" si="0">I11-G11</f>
        <v>0</v>
      </c>
      <c r="K11" s="62" t="str">
        <f t="shared" ref="K11:K31" si="1">IF(G11=0,"",J11/G11*100)</f>
        <v/>
      </c>
      <c r="L11" s="63"/>
      <c r="M11" s="64"/>
      <c r="N11" s="64"/>
      <c r="O11" s="64"/>
      <c r="P11" s="65"/>
    </row>
    <row r="12" customHeight="1" spans="1:16">
      <c r="A12" s="56"/>
      <c r="B12" s="60"/>
      <c r="C12" s="56"/>
      <c r="D12" s="61"/>
      <c r="E12" s="94"/>
      <c r="F12" s="139"/>
      <c r="G12" s="62"/>
      <c r="H12" s="62"/>
      <c r="I12" s="62"/>
      <c r="J12" s="62">
        <f t="shared" si="0"/>
        <v>0</v>
      </c>
      <c r="K12" s="62" t="str">
        <f t="shared" si="1"/>
        <v/>
      </c>
      <c r="L12" s="63"/>
      <c r="M12" s="64"/>
      <c r="N12" s="64"/>
      <c r="O12" s="64"/>
      <c r="P12" s="65"/>
    </row>
    <row r="13" customHeight="1" spans="1:16">
      <c r="A13" s="56"/>
      <c r="B13" s="60"/>
      <c r="C13" s="56"/>
      <c r="D13" s="61"/>
      <c r="E13" s="94"/>
      <c r="F13" s="139"/>
      <c r="G13" s="62"/>
      <c r="H13" s="62"/>
      <c r="I13" s="62"/>
      <c r="J13" s="62">
        <f t="shared" si="0"/>
        <v>0</v>
      </c>
      <c r="K13" s="62" t="str">
        <f t="shared" si="1"/>
        <v/>
      </c>
      <c r="L13" s="63"/>
      <c r="M13" s="64"/>
      <c r="N13" s="64"/>
      <c r="O13" s="64"/>
      <c r="P13" s="65"/>
    </row>
    <row r="14" customHeight="1" spans="1:16">
      <c r="A14" s="56"/>
      <c r="B14" s="60"/>
      <c r="C14" s="56"/>
      <c r="D14" s="61"/>
      <c r="E14" s="94"/>
      <c r="F14" s="139"/>
      <c r="G14" s="62"/>
      <c r="H14" s="62"/>
      <c r="I14" s="62"/>
      <c r="J14" s="62">
        <f t="shared" si="0"/>
        <v>0</v>
      </c>
      <c r="K14" s="62" t="str">
        <f t="shared" si="1"/>
        <v/>
      </c>
      <c r="L14" s="63"/>
      <c r="M14" s="64"/>
      <c r="N14" s="64"/>
      <c r="O14" s="64"/>
      <c r="P14" s="65"/>
    </row>
    <row r="15" customHeight="1" spans="1:16">
      <c r="A15" s="56"/>
      <c r="B15" s="60"/>
      <c r="C15" s="56"/>
      <c r="D15" s="61"/>
      <c r="E15" s="94"/>
      <c r="F15" s="139"/>
      <c r="G15" s="62"/>
      <c r="H15" s="62"/>
      <c r="I15" s="62"/>
      <c r="J15" s="62">
        <f t="shared" si="0"/>
        <v>0</v>
      </c>
      <c r="K15" s="62" t="str">
        <f t="shared" si="1"/>
        <v/>
      </c>
      <c r="L15" s="63"/>
      <c r="M15" s="64"/>
      <c r="N15" s="64"/>
      <c r="O15" s="64"/>
      <c r="P15" s="65"/>
    </row>
    <row r="16" customHeight="1" spans="1:16">
      <c r="A16" s="56"/>
      <c r="B16" s="60"/>
      <c r="C16" s="56"/>
      <c r="D16" s="61"/>
      <c r="E16" s="94"/>
      <c r="F16" s="139"/>
      <c r="G16" s="62"/>
      <c r="H16" s="62"/>
      <c r="I16" s="62"/>
      <c r="J16" s="62">
        <f t="shared" si="0"/>
        <v>0</v>
      </c>
      <c r="K16" s="62" t="str">
        <f t="shared" si="1"/>
        <v/>
      </c>
      <c r="L16" s="63"/>
      <c r="M16" s="64"/>
      <c r="N16" s="64"/>
      <c r="O16" s="64"/>
      <c r="P16" s="65"/>
    </row>
    <row r="17" customHeight="1" spans="1:16">
      <c r="A17" s="56"/>
      <c r="B17" s="60"/>
      <c r="C17" s="56"/>
      <c r="D17" s="61"/>
      <c r="E17" s="94"/>
      <c r="F17" s="139"/>
      <c r="G17" s="62"/>
      <c r="H17" s="62"/>
      <c r="I17" s="62"/>
      <c r="J17" s="62">
        <f t="shared" si="0"/>
        <v>0</v>
      </c>
      <c r="K17" s="62" t="str">
        <f t="shared" si="1"/>
        <v/>
      </c>
      <c r="L17" s="63"/>
      <c r="M17" s="64"/>
      <c r="N17" s="64"/>
      <c r="O17" s="64"/>
      <c r="P17" s="65"/>
    </row>
    <row r="18" customHeight="1" spans="1:16">
      <c r="A18" s="56"/>
      <c r="B18" s="60"/>
      <c r="C18" s="56"/>
      <c r="D18" s="61"/>
      <c r="E18" s="94"/>
      <c r="F18" s="139"/>
      <c r="G18" s="62"/>
      <c r="H18" s="62"/>
      <c r="I18" s="62"/>
      <c r="J18" s="62">
        <f t="shared" si="0"/>
        <v>0</v>
      </c>
      <c r="K18" s="62" t="str">
        <f t="shared" si="1"/>
        <v/>
      </c>
      <c r="L18" s="63"/>
      <c r="M18" s="64"/>
      <c r="N18" s="64"/>
      <c r="O18" s="64"/>
      <c r="P18" s="65"/>
    </row>
    <row r="19" customHeight="1" spans="1:16">
      <c r="A19" s="56"/>
      <c r="B19" s="60"/>
      <c r="C19" s="56"/>
      <c r="D19" s="61"/>
      <c r="E19" s="94"/>
      <c r="F19" s="139"/>
      <c r="G19" s="62"/>
      <c r="H19" s="62"/>
      <c r="I19" s="62"/>
      <c r="J19" s="62">
        <f t="shared" si="0"/>
        <v>0</v>
      </c>
      <c r="K19" s="62" t="str">
        <f t="shared" si="1"/>
        <v/>
      </c>
      <c r="L19" s="63"/>
      <c r="M19" s="64"/>
      <c r="N19" s="64"/>
      <c r="O19" s="64"/>
      <c r="P19" s="65"/>
    </row>
    <row r="20" customHeight="1" spans="1:16">
      <c r="A20" s="56"/>
      <c r="B20" s="60"/>
      <c r="C20" s="56"/>
      <c r="D20" s="61"/>
      <c r="E20" s="94"/>
      <c r="F20" s="139"/>
      <c r="G20" s="62"/>
      <c r="H20" s="62"/>
      <c r="I20" s="62"/>
      <c r="J20" s="62">
        <f t="shared" si="0"/>
        <v>0</v>
      </c>
      <c r="K20" s="62" t="str">
        <f t="shared" si="1"/>
        <v/>
      </c>
      <c r="L20" s="63"/>
      <c r="M20" s="64"/>
      <c r="N20" s="64"/>
      <c r="O20" s="64"/>
      <c r="P20" s="65"/>
    </row>
    <row r="21" customHeight="1" spans="1:16">
      <c r="A21" s="56"/>
      <c r="B21" s="60"/>
      <c r="C21" s="56"/>
      <c r="D21" s="61"/>
      <c r="E21" s="94"/>
      <c r="F21" s="139"/>
      <c r="G21" s="62"/>
      <c r="H21" s="62"/>
      <c r="I21" s="62"/>
      <c r="J21" s="62">
        <f t="shared" si="0"/>
        <v>0</v>
      </c>
      <c r="K21" s="62" t="str">
        <f t="shared" si="1"/>
        <v/>
      </c>
      <c r="L21" s="63"/>
      <c r="M21" s="64"/>
      <c r="N21" s="64"/>
      <c r="O21" s="64"/>
      <c r="P21" s="65"/>
    </row>
    <row r="22" customHeight="1" spans="1:16">
      <c r="A22" s="56"/>
      <c r="B22" s="60"/>
      <c r="C22" s="56"/>
      <c r="D22" s="61"/>
      <c r="E22" s="94"/>
      <c r="F22" s="139"/>
      <c r="G22" s="62"/>
      <c r="H22" s="62"/>
      <c r="I22" s="62"/>
      <c r="J22" s="62">
        <f t="shared" si="0"/>
        <v>0</v>
      </c>
      <c r="K22" s="62" t="str">
        <f t="shared" si="1"/>
        <v/>
      </c>
      <c r="L22" s="63"/>
      <c r="M22" s="64"/>
      <c r="N22" s="64"/>
      <c r="O22" s="64"/>
      <c r="P22" s="65"/>
    </row>
    <row r="23" customHeight="1" spans="1:16">
      <c r="A23" s="56"/>
      <c r="B23" s="60"/>
      <c r="C23" s="56"/>
      <c r="D23" s="61"/>
      <c r="E23" s="94"/>
      <c r="F23" s="139"/>
      <c r="G23" s="62"/>
      <c r="H23" s="62"/>
      <c r="I23" s="62"/>
      <c r="J23" s="62">
        <f t="shared" si="0"/>
        <v>0</v>
      </c>
      <c r="K23" s="62" t="str">
        <f t="shared" si="1"/>
        <v/>
      </c>
      <c r="L23" s="63"/>
      <c r="M23" s="64"/>
      <c r="N23" s="64"/>
      <c r="O23" s="64"/>
      <c r="P23" s="65"/>
    </row>
    <row r="24" customHeight="1" spans="1:16">
      <c r="A24" s="56"/>
      <c r="B24" s="60"/>
      <c r="C24" s="56"/>
      <c r="D24" s="61"/>
      <c r="E24" s="94"/>
      <c r="F24" s="139"/>
      <c r="G24" s="62"/>
      <c r="H24" s="62"/>
      <c r="I24" s="62"/>
      <c r="J24" s="62">
        <f t="shared" si="0"/>
        <v>0</v>
      </c>
      <c r="K24" s="62" t="str">
        <f t="shared" si="1"/>
        <v/>
      </c>
      <c r="L24" s="63"/>
      <c r="M24" s="64"/>
      <c r="N24" s="64"/>
      <c r="O24" s="64"/>
      <c r="P24" s="65"/>
    </row>
    <row r="25" customHeight="1" spans="1:16">
      <c r="A25" s="56"/>
      <c r="B25" s="60"/>
      <c r="C25" s="56"/>
      <c r="D25" s="61"/>
      <c r="E25" s="94"/>
      <c r="F25" s="139"/>
      <c r="G25" s="62"/>
      <c r="H25" s="62"/>
      <c r="I25" s="62"/>
      <c r="J25" s="62">
        <f t="shared" si="0"/>
        <v>0</v>
      </c>
      <c r="K25" s="62" t="str">
        <f t="shared" si="1"/>
        <v/>
      </c>
      <c r="L25" s="63"/>
      <c r="M25" s="64"/>
      <c r="N25" s="64"/>
      <c r="O25" s="64"/>
      <c r="P25" s="65"/>
    </row>
    <row r="26" customHeight="1" spans="1:16">
      <c r="A26" s="56"/>
      <c r="B26" s="60"/>
      <c r="C26" s="56"/>
      <c r="D26" s="61"/>
      <c r="E26" s="94"/>
      <c r="F26" s="139"/>
      <c r="G26" s="62"/>
      <c r="H26" s="62"/>
      <c r="I26" s="62"/>
      <c r="J26" s="62">
        <f t="shared" si="0"/>
        <v>0</v>
      </c>
      <c r="K26" s="62" t="str">
        <f t="shared" si="1"/>
        <v/>
      </c>
      <c r="L26" s="63"/>
      <c r="M26" s="64"/>
      <c r="N26" s="64"/>
      <c r="O26" s="64"/>
      <c r="P26" s="65"/>
    </row>
    <row r="27" customHeight="1" spans="1:16">
      <c r="A27" s="56"/>
      <c r="B27" s="60"/>
      <c r="C27" s="56"/>
      <c r="D27" s="61"/>
      <c r="E27" s="94"/>
      <c r="F27" s="139"/>
      <c r="G27" s="62"/>
      <c r="H27" s="62"/>
      <c r="I27" s="62"/>
      <c r="J27" s="62">
        <f t="shared" si="0"/>
        <v>0</v>
      </c>
      <c r="K27" s="62" t="str">
        <f t="shared" si="1"/>
        <v/>
      </c>
      <c r="L27" s="63"/>
      <c r="M27" s="64"/>
      <c r="N27" s="64"/>
      <c r="O27" s="64"/>
      <c r="P27" s="65"/>
    </row>
    <row r="28" customHeight="1" spans="1:16">
      <c r="A28" s="56"/>
      <c r="B28" s="60"/>
      <c r="C28" s="56"/>
      <c r="D28" s="61"/>
      <c r="E28" s="94"/>
      <c r="F28" s="139"/>
      <c r="G28" s="62"/>
      <c r="H28" s="62"/>
      <c r="I28" s="62"/>
      <c r="J28" s="62">
        <f t="shared" si="0"/>
        <v>0</v>
      </c>
      <c r="K28" s="62" t="str">
        <f t="shared" si="1"/>
        <v/>
      </c>
      <c r="L28" s="63"/>
      <c r="M28" s="64"/>
      <c r="N28" s="64"/>
      <c r="O28" s="64"/>
      <c r="P28" s="65"/>
    </row>
    <row r="29" customHeight="1" spans="1:16">
      <c r="A29" s="56"/>
      <c r="B29" s="60"/>
      <c r="C29" s="56"/>
      <c r="D29" s="61"/>
      <c r="E29" s="94"/>
      <c r="F29" s="139"/>
      <c r="G29" s="62"/>
      <c r="H29" s="62"/>
      <c r="I29" s="62"/>
      <c r="J29" s="62">
        <f t="shared" si="0"/>
        <v>0</v>
      </c>
      <c r="K29" s="62" t="str">
        <f t="shared" si="1"/>
        <v/>
      </c>
      <c r="L29" s="63"/>
      <c r="M29" s="64"/>
      <c r="N29" s="64"/>
      <c r="O29" s="64"/>
      <c r="P29" s="65"/>
    </row>
    <row r="30" customHeight="1" spans="1:16">
      <c r="A30" s="56"/>
      <c r="B30" s="60"/>
      <c r="C30" s="56"/>
      <c r="D30" s="61"/>
      <c r="E30" s="94"/>
      <c r="F30" s="139"/>
      <c r="G30" s="62"/>
      <c r="H30" s="62"/>
      <c r="I30" s="62"/>
      <c r="J30" s="62">
        <f t="shared" si="0"/>
        <v>0</v>
      </c>
      <c r="K30" s="62" t="str">
        <f t="shared" si="1"/>
        <v/>
      </c>
      <c r="L30" s="63"/>
      <c r="M30" s="64"/>
      <c r="N30" s="64"/>
      <c r="O30" s="64"/>
      <c r="P30" s="65"/>
    </row>
    <row r="31" customHeight="1" spans="1:16">
      <c r="A31" s="67" t="s">
        <v>287</v>
      </c>
      <c r="B31" s="57"/>
      <c r="C31" s="63"/>
      <c r="D31" s="61"/>
      <c r="E31" s="63"/>
      <c r="F31" s="82"/>
      <c r="G31" s="62">
        <f>ROUND(SUM(G6:G30),2)</f>
        <v>0</v>
      </c>
      <c r="H31" s="62"/>
      <c r="I31" s="62">
        <f>ROUND(SUM(I6:I30),2)</f>
        <v>0</v>
      </c>
      <c r="J31" s="62">
        <f t="shared" si="0"/>
        <v>0</v>
      </c>
      <c r="K31" s="62" t="str">
        <f t="shared" si="1"/>
        <v/>
      </c>
      <c r="L31" s="63"/>
      <c r="M31" s="64"/>
      <c r="N31" s="64"/>
      <c r="O31" s="64"/>
      <c r="P31" s="65"/>
    </row>
    <row r="32" customHeight="1" spans="1:16">
      <c r="A32" s="68"/>
      <c r="B32" s="68"/>
      <c r="C32" s="68"/>
      <c r="D32" s="68"/>
      <c r="E32" s="123"/>
      <c r="F32" s="123"/>
      <c r="G32" s="123"/>
      <c r="H32" s="84"/>
      <c r="I32" s="84"/>
      <c r="J32" s="84"/>
      <c r="K32" s="84"/>
      <c r="L32" s="84"/>
      <c r="M32" s="64"/>
      <c r="N32" s="64"/>
      <c r="O32" s="64"/>
      <c r="P32" s="65"/>
    </row>
    <row r="33" customHeight="1" spans="1:16">
      <c r="A33" s="71"/>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64"/>
      <c r="B72" s="64"/>
      <c r="C72" s="64"/>
      <c r="D72" s="64"/>
      <c r="E72" s="64"/>
      <c r="F72" s="64"/>
      <c r="G72" s="64"/>
      <c r="H72" s="64"/>
      <c r="I72" s="64"/>
      <c r="J72" s="64"/>
      <c r="K72" s="64"/>
      <c r="L72" s="64"/>
      <c r="M72" s="64"/>
      <c r="N72" s="64"/>
      <c r="O72" s="64"/>
      <c r="P72" s="65"/>
    </row>
    <row r="73" customHeight="1" spans="1:16">
      <c r="A73" s="64"/>
      <c r="B73" s="64"/>
      <c r="C73" s="64"/>
      <c r="D73" s="64"/>
      <c r="E73" s="64"/>
      <c r="F73" s="64"/>
      <c r="G73" s="64"/>
      <c r="H73" s="64"/>
      <c r="I73" s="64"/>
      <c r="J73" s="64"/>
      <c r="K73" s="64"/>
      <c r="L73" s="64"/>
      <c r="M73" s="64"/>
      <c r="N73" s="64"/>
      <c r="O73" s="64"/>
      <c r="P73" s="65"/>
    </row>
    <row r="74" customHeight="1" spans="1:16">
      <c r="A74" s="64"/>
      <c r="B74" s="64"/>
      <c r="C74" s="64"/>
      <c r="D74" s="64"/>
      <c r="E74" s="64"/>
      <c r="F74" s="64"/>
      <c r="G74" s="64"/>
      <c r="H74" s="64"/>
      <c r="I74" s="64"/>
      <c r="J74" s="64"/>
      <c r="K74" s="64"/>
      <c r="L74" s="64"/>
      <c r="M74" s="64"/>
      <c r="N74" s="64"/>
      <c r="O74" s="64"/>
      <c r="P74" s="65"/>
    </row>
    <row r="75" customHeight="1" spans="1:16">
      <c r="A75" s="64"/>
      <c r="B75" s="64"/>
      <c r="C75" s="64"/>
      <c r="D75" s="64"/>
      <c r="E75" s="64"/>
      <c r="F75" s="64"/>
      <c r="G75" s="64"/>
      <c r="H75" s="64"/>
      <c r="I75" s="64"/>
      <c r="J75" s="64"/>
      <c r="K75" s="64"/>
      <c r="L75" s="64"/>
      <c r="M75" s="64"/>
      <c r="N75" s="64"/>
      <c r="O75" s="64"/>
      <c r="P75" s="65"/>
    </row>
    <row r="76" customHeight="1" spans="1:16">
      <c r="A76" s="75"/>
      <c r="B76" s="75"/>
      <c r="C76" s="75"/>
      <c r="D76" s="75"/>
      <c r="E76" s="75"/>
      <c r="F76" s="75"/>
      <c r="G76" s="75"/>
      <c r="H76" s="75"/>
      <c r="I76" s="75"/>
      <c r="J76" s="75"/>
      <c r="K76" s="75"/>
      <c r="L76" s="75"/>
      <c r="M76" s="75"/>
      <c r="N76" s="75"/>
      <c r="O76" s="75"/>
      <c r="P76" s="65"/>
    </row>
    <row r="77" customHeight="1" spans="1:16">
      <c r="A77" s="75"/>
      <c r="B77" s="75"/>
      <c r="C77" s="75"/>
      <c r="D77" s="75"/>
      <c r="E77" s="75"/>
      <c r="F77" s="75"/>
      <c r="G77" s="75"/>
      <c r="H77" s="75"/>
      <c r="I77" s="75"/>
      <c r="J77" s="75"/>
      <c r="K77" s="75"/>
      <c r="L77" s="75"/>
      <c r="M77" s="75"/>
      <c r="N77" s="75"/>
      <c r="O77" s="75"/>
      <c r="P77" s="65"/>
    </row>
    <row r="78" customHeight="1" spans="1:16">
      <c r="A78" s="75"/>
      <c r="B78" s="75"/>
      <c r="C78" s="75"/>
      <c r="D78" s="75"/>
      <c r="E78" s="75"/>
      <c r="F78" s="75"/>
      <c r="G78" s="75"/>
      <c r="H78" s="75"/>
      <c r="I78" s="75"/>
      <c r="J78" s="75"/>
      <c r="K78" s="75"/>
      <c r="L78" s="75"/>
      <c r="M78" s="75"/>
      <c r="N78" s="75"/>
      <c r="O78" s="75"/>
      <c r="P78" s="65"/>
    </row>
    <row r="79" customHeight="1" spans="1:16">
      <c r="A79" s="75"/>
      <c r="B79" s="75"/>
      <c r="C79" s="75"/>
      <c r="D79" s="75"/>
      <c r="E79" s="75"/>
      <c r="F79" s="75"/>
      <c r="G79" s="75"/>
      <c r="H79" s="75"/>
      <c r="I79" s="75"/>
      <c r="J79" s="75"/>
      <c r="K79" s="75"/>
      <c r="L79" s="75"/>
      <c r="M79" s="75"/>
      <c r="N79" s="75"/>
      <c r="O79" s="75"/>
      <c r="P79" s="65"/>
    </row>
    <row r="80" customHeight="1" spans="1:16">
      <c r="A80" s="75"/>
      <c r="B80" s="75"/>
      <c r="C80" s="75"/>
      <c r="D80" s="75"/>
      <c r="E80" s="75"/>
      <c r="F80" s="75"/>
      <c r="G80" s="75"/>
      <c r="H80" s="75"/>
      <c r="I80" s="75"/>
      <c r="J80" s="75"/>
      <c r="K80" s="75"/>
      <c r="L80" s="75"/>
      <c r="M80" s="75"/>
      <c r="N80" s="75"/>
      <c r="O80" s="75"/>
      <c r="P80" s="65"/>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row r="87" customHeight="1" spans="1:15">
      <c r="A87" s="76"/>
      <c r="B87" s="76"/>
      <c r="C87" s="76"/>
      <c r="D87" s="76"/>
      <c r="E87" s="76"/>
      <c r="F87" s="76"/>
      <c r="G87" s="76"/>
      <c r="H87" s="76"/>
      <c r="I87" s="76"/>
      <c r="J87" s="76"/>
      <c r="K87" s="76"/>
      <c r="L87" s="76"/>
      <c r="M87" s="76"/>
      <c r="N87" s="76"/>
      <c r="O87" s="76"/>
    </row>
    <row r="88" customHeight="1" spans="1:15">
      <c r="A88" s="76"/>
      <c r="B88" s="76"/>
      <c r="C88" s="76"/>
      <c r="D88" s="76"/>
      <c r="E88" s="76"/>
      <c r="F88" s="76"/>
      <c r="G88" s="76"/>
      <c r="H88" s="76"/>
      <c r="I88" s="76"/>
      <c r="J88" s="76"/>
      <c r="K88" s="76"/>
      <c r="L88" s="76"/>
      <c r="M88" s="76"/>
      <c r="N88" s="76"/>
      <c r="O88" s="76"/>
    </row>
    <row r="89" customHeight="1" spans="1:15">
      <c r="A89" s="76"/>
      <c r="B89" s="76"/>
      <c r="C89" s="76"/>
      <c r="D89" s="76"/>
      <c r="E89" s="76"/>
      <c r="F89" s="76"/>
      <c r="G89" s="76"/>
      <c r="H89" s="76"/>
      <c r="I89" s="76"/>
      <c r="J89" s="76"/>
      <c r="K89" s="76"/>
      <c r="L89" s="76"/>
      <c r="M89" s="76"/>
      <c r="N89" s="76"/>
      <c r="O89" s="76"/>
    </row>
    <row r="90" customHeight="1" spans="1:15">
      <c r="A90" s="76"/>
      <c r="B90" s="76"/>
      <c r="C90" s="76"/>
      <c r="D90" s="76"/>
      <c r="E90" s="76"/>
      <c r="F90" s="76"/>
      <c r="G90" s="76"/>
      <c r="H90" s="76"/>
      <c r="I90" s="76"/>
      <c r="J90" s="76"/>
      <c r="K90" s="76"/>
      <c r="L90" s="76"/>
      <c r="M90" s="76"/>
      <c r="N90" s="76"/>
      <c r="O90" s="76"/>
    </row>
  </sheetData>
  <mergeCells count="5">
    <mergeCell ref="A1:L1"/>
    <mergeCell ref="A2:L2"/>
    <mergeCell ref="K3:L3"/>
    <mergeCell ref="K4:L4"/>
    <mergeCell ref="A31:B31"/>
  </mergeCells>
  <printOptions horizontalCentered="1"/>
  <pageMargins left="0.590551181102362" right="0.590551181102362" top="0.866141732283464" bottom="0.866141732283464" header="0.47244094488189" footer="0.590551181102362"/>
  <pageSetup paperSize="9" scale="99" fitToHeight="0" orientation="landscape" blackAndWhite="1"/>
  <headerFooter scaleWithDoc="0">
    <oddFooter>&amp;L&amp;"宋体,常规"&amp;11被评估单位填表人：
填表日期：2015年  月&amp;R&amp;"宋体,常规"&amp;11评估人员：</oddFooter>
  </headerFooter>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42">
    <pageSetUpPr fitToPage="1"/>
  </sheetPr>
  <dimension ref="A1:R88"/>
  <sheetViews>
    <sheetView view="pageBreakPreview" zoomScaleNormal="100" workbookViewId="0">
      <selection activeCell="K27" sqref="K27"/>
    </sheetView>
  </sheetViews>
  <sheetFormatPr defaultColWidth="9" defaultRowHeight="15.75" customHeight="1"/>
  <cols>
    <col min="1" max="1" width="5.5" style="48" customWidth="1"/>
    <col min="2" max="2" width="10.5" style="48" customWidth="1"/>
    <col min="3" max="3" width="9" style="48" customWidth="1"/>
    <col min="4" max="4" width="10.8333333333333" style="48" customWidth="1"/>
    <col min="5" max="5" width="5.33333333333333" style="48" customWidth="1"/>
    <col min="6" max="6" width="10.5" style="48" customWidth="1"/>
    <col min="7" max="7" width="4.5" style="48" customWidth="1"/>
    <col min="8" max="8" width="7.66666666666667" style="48" customWidth="1"/>
    <col min="9" max="9" width="9.5" style="48" customWidth="1"/>
    <col min="10" max="10" width="8.5" style="48" customWidth="1"/>
    <col min="11" max="11" width="8" style="48" customWidth="1"/>
    <col min="12" max="12" width="11" style="48" customWidth="1"/>
    <col min="13" max="13" width="8" style="48" customWidth="1"/>
    <col min="14" max="14" width="9.33333333333333" style="48" customWidth="1"/>
    <col min="15" max="15" width="8.33333333333333" style="48" customWidth="1"/>
    <col min="16" max="16" width="8.83333333333333" style="48" customWidth="1"/>
    <col min="17" max="17" width="6" style="48" customWidth="1"/>
    <col min="18" max="16384" width="9" style="48"/>
  </cols>
  <sheetData>
    <row r="1" s="46" customFormat="1" ht="30" customHeight="1" spans="1:18">
      <c r="A1" s="49" t="s">
        <v>500</v>
      </c>
      <c r="B1" s="49"/>
      <c r="C1" s="49"/>
      <c r="D1" s="49"/>
      <c r="E1" s="49"/>
      <c r="F1" s="49"/>
      <c r="G1" s="49"/>
      <c r="H1" s="49"/>
      <c r="I1" s="49"/>
      <c r="J1" s="49"/>
      <c r="K1" s="49"/>
      <c r="L1" s="49"/>
      <c r="M1" s="49"/>
      <c r="N1" s="49"/>
      <c r="O1" s="49"/>
      <c r="P1" s="49"/>
      <c r="Q1" s="49"/>
    </row>
    <row r="2" s="46" customFormat="1" ht="21.75" customHeight="1" spans="1:18">
      <c r="A2" s="289" t="s">
        <v>501</v>
      </c>
      <c r="B2" s="289"/>
      <c r="C2" s="289"/>
      <c r="D2" s="289"/>
      <c r="E2" s="289"/>
      <c r="F2" s="289"/>
      <c r="G2" s="289"/>
      <c r="H2" s="289"/>
      <c r="I2" s="289"/>
      <c r="J2" s="289"/>
      <c r="K2" s="289"/>
      <c r="L2" s="289"/>
      <c r="M2" s="289"/>
      <c r="N2" s="289"/>
      <c r="O2" s="289"/>
      <c r="P2" s="294"/>
      <c r="Q2" s="294"/>
    </row>
    <row r="3" ht="16.5" customHeight="1" spans="1:18">
      <c r="A3" s="50" t="str">
        <f>公用信息!E7</f>
        <v>评估基准日：2025年10月31日</v>
      </c>
      <c r="B3" s="50"/>
      <c r="C3" s="50"/>
      <c r="D3" s="50"/>
      <c r="E3" s="50"/>
      <c r="F3" s="50"/>
      <c r="G3" s="50"/>
      <c r="H3" s="50"/>
      <c r="I3" s="50"/>
      <c r="J3" s="50"/>
      <c r="K3" s="50"/>
      <c r="L3" s="50"/>
      <c r="M3" s="50"/>
      <c r="N3" s="50"/>
      <c r="O3" s="50"/>
      <c r="P3" s="304"/>
      <c r="Q3" s="304"/>
    </row>
    <row r="4" ht="16.5" customHeight="1" spans="1:18">
      <c r="A4" s="52"/>
      <c r="B4" s="52"/>
      <c r="C4" s="52"/>
      <c r="D4" s="52"/>
      <c r="E4" s="52"/>
      <c r="F4" s="52"/>
      <c r="G4" s="50"/>
      <c r="H4" s="50"/>
      <c r="I4" s="50"/>
      <c r="J4" s="50"/>
      <c r="K4" s="50"/>
      <c r="L4" s="50"/>
      <c r="M4" s="50"/>
      <c r="N4" s="50"/>
      <c r="O4" s="113" t="s">
        <v>502</v>
      </c>
      <c r="P4" s="253"/>
      <c r="Q4" s="253"/>
    </row>
    <row r="5" ht="16.5" customHeight="1" spans="1:18">
      <c r="A5" s="320" t="str">
        <f>公用信息!E6</f>
        <v>被评估单位：杭州建德杭氧气体有限公司</v>
      </c>
      <c r="B5" s="320"/>
      <c r="C5" s="320"/>
      <c r="D5" s="320"/>
      <c r="E5" s="320"/>
      <c r="F5" s="320"/>
      <c r="G5" s="64"/>
      <c r="H5" s="64"/>
      <c r="I5" s="64"/>
      <c r="J5" s="64"/>
      <c r="K5" s="64"/>
      <c r="L5" s="64"/>
      <c r="M5" s="64"/>
      <c r="N5" s="64"/>
      <c r="O5" s="321" t="e">
        <f>#REF!</f>
        <v>#REF!</v>
      </c>
      <c r="P5" s="322"/>
      <c r="Q5" s="157"/>
    </row>
    <row r="6" s="47" customFormat="1" ht="18" customHeight="1" spans="1:18">
      <c r="A6" s="56" t="s">
        <v>175</v>
      </c>
      <c r="B6" s="147" t="s">
        <v>503</v>
      </c>
      <c r="C6" s="254" t="s">
        <v>504</v>
      </c>
      <c r="D6" s="255" t="s">
        <v>505</v>
      </c>
      <c r="E6" s="147" t="s">
        <v>506</v>
      </c>
      <c r="F6" s="147" t="s">
        <v>507</v>
      </c>
      <c r="G6" s="308" t="s">
        <v>374</v>
      </c>
      <c r="H6" s="308" t="s">
        <v>508</v>
      </c>
      <c r="I6" s="147" t="s">
        <v>509</v>
      </c>
      <c r="J6" s="147" t="s">
        <v>111</v>
      </c>
      <c r="K6" s="147"/>
      <c r="L6" s="147" t="s">
        <v>112</v>
      </c>
      <c r="M6" s="147"/>
      <c r="N6" s="147"/>
      <c r="O6" s="147" t="s">
        <v>114</v>
      </c>
      <c r="P6" s="255" t="s">
        <v>510</v>
      </c>
      <c r="Q6" s="160" t="s">
        <v>247</v>
      </c>
    </row>
    <row r="7" s="47" customFormat="1" ht="18" customHeight="1" spans="1:18">
      <c r="A7" s="56"/>
      <c r="B7" s="147"/>
      <c r="C7" s="256"/>
      <c r="D7" s="256"/>
      <c r="E7" s="147"/>
      <c r="F7" s="147"/>
      <c r="G7" s="313"/>
      <c r="H7" s="313"/>
      <c r="I7" s="147"/>
      <c r="J7" s="159" t="s">
        <v>511</v>
      </c>
      <c r="K7" s="147" t="s">
        <v>512</v>
      </c>
      <c r="L7" s="147" t="s">
        <v>511</v>
      </c>
      <c r="M7" s="147" t="s">
        <v>408</v>
      </c>
      <c r="N7" s="147" t="s">
        <v>512</v>
      </c>
      <c r="O7" s="147"/>
      <c r="P7" s="323"/>
      <c r="Q7" s="173"/>
    </row>
    <row r="8" ht="18" customHeight="1" spans="1:18">
      <c r="A8" s="56"/>
      <c r="B8" s="60"/>
      <c r="C8" s="60"/>
      <c r="D8" s="60"/>
      <c r="E8" s="56"/>
      <c r="F8" s="61"/>
      <c r="G8" s="61"/>
      <c r="H8" s="94"/>
      <c r="I8" s="62" t="s">
        <v>241</v>
      </c>
      <c r="J8" s="66"/>
      <c r="K8" s="62"/>
      <c r="L8" s="62"/>
      <c r="M8" s="139"/>
      <c r="N8" s="62"/>
      <c r="O8" s="62">
        <f>N8-K8</f>
        <v>0</v>
      </c>
      <c r="P8" s="125" t="str">
        <f>IF(K8=0,"",O8/K8*100)</f>
        <v/>
      </c>
      <c r="Q8" s="261"/>
      <c r="R8" s="210" t="s">
        <v>513</v>
      </c>
    </row>
    <row r="9" ht="18" customHeight="1" spans="1:18">
      <c r="A9" s="56"/>
      <c r="B9" s="60"/>
      <c r="C9" s="60"/>
      <c r="D9" s="60"/>
      <c r="E9" s="56"/>
      <c r="F9" s="61"/>
      <c r="G9" s="61"/>
      <c r="H9" s="94"/>
      <c r="I9" s="62" t="s">
        <v>241</v>
      </c>
      <c r="J9" s="66"/>
      <c r="K9" s="62"/>
      <c r="L9" s="62"/>
      <c r="M9" s="139"/>
      <c r="N9" s="62"/>
      <c r="O9" s="62">
        <f t="shared" ref="O9:O26" si="0">N9-K9</f>
        <v>0</v>
      </c>
      <c r="P9" s="125" t="str">
        <f t="shared" ref="P9:P26" si="1">IF(K9=0,"",O9/K9*100)</f>
        <v/>
      </c>
      <c r="Q9" s="261"/>
    </row>
    <row r="10" ht="18" customHeight="1" spans="1:18">
      <c r="A10" s="56"/>
      <c r="B10" s="60"/>
      <c r="C10" s="60"/>
      <c r="D10" s="60"/>
      <c r="E10" s="56"/>
      <c r="F10" s="61"/>
      <c r="G10" s="61"/>
      <c r="H10" s="94"/>
      <c r="I10" s="62"/>
      <c r="J10" s="66"/>
      <c r="K10" s="62"/>
      <c r="L10" s="62"/>
      <c r="M10" s="139"/>
      <c r="N10" s="62"/>
      <c r="O10" s="62">
        <f t="shared" si="0"/>
        <v>0</v>
      </c>
      <c r="P10" s="125" t="str">
        <f t="shared" si="1"/>
        <v/>
      </c>
      <c r="Q10" s="261"/>
    </row>
    <row r="11" ht="18" customHeight="1" spans="1:18">
      <c r="A11" s="56"/>
      <c r="B11" s="60"/>
      <c r="C11" s="60"/>
      <c r="D11" s="60"/>
      <c r="E11" s="56"/>
      <c r="F11" s="61"/>
      <c r="G11" s="61"/>
      <c r="H11" s="94"/>
      <c r="I11" s="62"/>
      <c r="J11" s="66"/>
      <c r="K11" s="62"/>
      <c r="L11" s="62"/>
      <c r="M11" s="139"/>
      <c r="N11" s="62"/>
      <c r="O11" s="62">
        <f t="shared" si="0"/>
        <v>0</v>
      </c>
      <c r="P11" s="125" t="str">
        <f t="shared" si="1"/>
        <v/>
      </c>
      <c r="Q11" s="261"/>
    </row>
    <row r="12" ht="18" customHeight="1" spans="1:18">
      <c r="A12" s="56"/>
      <c r="B12" s="60"/>
      <c r="C12" s="60"/>
      <c r="D12" s="60"/>
      <c r="E12" s="56"/>
      <c r="F12" s="61"/>
      <c r="G12" s="61"/>
      <c r="H12" s="94"/>
      <c r="I12" s="62"/>
      <c r="J12" s="66"/>
      <c r="K12" s="62"/>
      <c r="L12" s="62"/>
      <c r="M12" s="139"/>
      <c r="N12" s="62"/>
      <c r="O12" s="62">
        <f t="shared" si="0"/>
        <v>0</v>
      </c>
      <c r="P12" s="125" t="str">
        <f t="shared" si="1"/>
        <v/>
      </c>
      <c r="Q12" s="261"/>
    </row>
    <row r="13" ht="18" customHeight="1" spans="1:18">
      <c r="A13" s="56"/>
      <c r="B13" s="60"/>
      <c r="C13" s="60"/>
      <c r="D13" s="60"/>
      <c r="E13" s="56"/>
      <c r="F13" s="61"/>
      <c r="G13" s="61"/>
      <c r="H13" s="94"/>
      <c r="I13" s="62"/>
      <c r="J13" s="66"/>
      <c r="K13" s="62"/>
      <c r="L13" s="62"/>
      <c r="M13" s="139"/>
      <c r="N13" s="62"/>
      <c r="O13" s="62">
        <f t="shared" si="0"/>
        <v>0</v>
      </c>
      <c r="P13" s="125" t="str">
        <f t="shared" si="1"/>
        <v/>
      </c>
      <c r="Q13" s="261"/>
    </row>
    <row r="14" ht="18" customHeight="1" spans="1:18">
      <c r="A14" s="56"/>
      <c r="B14" s="60"/>
      <c r="C14" s="60"/>
      <c r="D14" s="60"/>
      <c r="E14" s="56"/>
      <c r="F14" s="61"/>
      <c r="G14" s="61"/>
      <c r="H14" s="94"/>
      <c r="I14" s="62"/>
      <c r="J14" s="66"/>
      <c r="K14" s="62"/>
      <c r="L14" s="62"/>
      <c r="M14" s="139"/>
      <c r="N14" s="62"/>
      <c r="O14" s="62">
        <f t="shared" si="0"/>
        <v>0</v>
      </c>
      <c r="P14" s="125" t="str">
        <f t="shared" si="1"/>
        <v/>
      </c>
      <c r="Q14" s="261"/>
    </row>
    <row r="15" ht="18" customHeight="1" spans="1:18">
      <c r="A15" s="56"/>
      <c r="B15" s="60"/>
      <c r="C15" s="60"/>
      <c r="D15" s="60"/>
      <c r="E15" s="56"/>
      <c r="F15" s="61"/>
      <c r="G15" s="61"/>
      <c r="H15" s="94"/>
      <c r="I15" s="62" t="s">
        <v>241</v>
      </c>
      <c r="J15" s="66"/>
      <c r="K15" s="62"/>
      <c r="L15" s="62"/>
      <c r="M15" s="139"/>
      <c r="N15" s="62"/>
      <c r="O15" s="62">
        <f t="shared" si="0"/>
        <v>0</v>
      </c>
      <c r="P15" s="125" t="str">
        <f t="shared" si="1"/>
        <v/>
      </c>
      <c r="Q15" s="261"/>
    </row>
    <row r="16" ht="18" customHeight="1" spans="1:18">
      <c r="A16" s="56"/>
      <c r="B16" s="60"/>
      <c r="C16" s="60"/>
      <c r="D16" s="60"/>
      <c r="E16" s="56"/>
      <c r="F16" s="61"/>
      <c r="G16" s="61"/>
      <c r="H16" s="94"/>
      <c r="I16" s="62" t="s">
        <v>241</v>
      </c>
      <c r="J16" s="66"/>
      <c r="K16" s="62"/>
      <c r="L16" s="62"/>
      <c r="M16" s="139"/>
      <c r="N16" s="62"/>
      <c r="O16" s="62">
        <f t="shared" si="0"/>
        <v>0</v>
      </c>
      <c r="P16" s="125" t="str">
        <f t="shared" si="1"/>
        <v/>
      </c>
      <c r="Q16" s="261"/>
    </row>
    <row r="17" ht="18" customHeight="1" spans="1:17">
      <c r="A17" s="56"/>
      <c r="B17" s="60"/>
      <c r="C17" s="60"/>
      <c r="D17" s="60"/>
      <c r="E17" s="56"/>
      <c r="F17" s="61"/>
      <c r="G17" s="61"/>
      <c r="H17" s="94"/>
      <c r="I17" s="62" t="s">
        <v>241</v>
      </c>
      <c r="J17" s="66"/>
      <c r="K17" s="62"/>
      <c r="L17" s="62"/>
      <c r="M17" s="139"/>
      <c r="N17" s="62"/>
      <c r="O17" s="62">
        <f t="shared" si="0"/>
        <v>0</v>
      </c>
      <c r="P17" s="125" t="str">
        <f t="shared" si="1"/>
        <v/>
      </c>
      <c r="Q17" s="261"/>
    </row>
    <row r="18" ht="18" customHeight="1" spans="1:17">
      <c r="A18" s="56"/>
      <c r="B18" s="60"/>
      <c r="C18" s="60"/>
      <c r="D18" s="60"/>
      <c r="E18" s="56"/>
      <c r="F18" s="61"/>
      <c r="G18" s="61"/>
      <c r="H18" s="94"/>
      <c r="I18" s="62" t="s">
        <v>241</v>
      </c>
      <c r="J18" s="66"/>
      <c r="K18" s="62"/>
      <c r="L18" s="62"/>
      <c r="M18" s="139"/>
      <c r="N18" s="62"/>
      <c r="O18" s="62">
        <f t="shared" si="0"/>
        <v>0</v>
      </c>
      <c r="P18" s="125" t="str">
        <f t="shared" si="1"/>
        <v/>
      </c>
      <c r="Q18" s="261"/>
    </row>
    <row r="19" ht="18" customHeight="1" spans="1:17">
      <c r="A19" s="56"/>
      <c r="B19" s="60"/>
      <c r="C19" s="60"/>
      <c r="D19" s="60"/>
      <c r="E19" s="56"/>
      <c r="F19" s="61"/>
      <c r="G19" s="61"/>
      <c r="H19" s="94"/>
      <c r="I19" s="62" t="s">
        <v>241</v>
      </c>
      <c r="J19" s="66"/>
      <c r="K19" s="62"/>
      <c r="L19" s="62"/>
      <c r="M19" s="139"/>
      <c r="N19" s="62"/>
      <c r="O19" s="62">
        <f t="shared" si="0"/>
        <v>0</v>
      </c>
      <c r="P19" s="125" t="str">
        <f t="shared" si="1"/>
        <v/>
      </c>
      <c r="Q19" s="261"/>
    </row>
    <row r="20" ht="18" customHeight="1" spans="1:17">
      <c r="A20" s="56"/>
      <c r="B20" s="60"/>
      <c r="C20" s="60"/>
      <c r="D20" s="60"/>
      <c r="E20" s="56"/>
      <c r="F20" s="61"/>
      <c r="G20" s="61"/>
      <c r="H20" s="94"/>
      <c r="I20" s="62" t="s">
        <v>241</v>
      </c>
      <c r="J20" s="66"/>
      <c r="K20" s="62"/>
      <c r="L20" s="62"/>
      <c r="M20" s="139"/>
      <c r="N20" s="62"/>
      <c r="O20" s="62">
        <f t="shared" si="0"/>
        <v>0</v>
      </c>
      <c r="P20" s="125" t="str">
        <f t="shared" si="1"/>
        <v/>
      </c>
      <c r="Q20" s="261"/>
    </row>
    <row r="21" ht="18" customHeight="1" spans="1:17">
      <c r="A21" s="56"/>
      <c r="B21" s="60"/>
      <c r="C21" s="60"/>
      <c r="D21" s="60"/>
      <c r="E21" s="56"/>
      <c r="F21" s="61"/>
      <c r="G21" s="61"/>
      <c r="H21" s="94"/>
      <c r="I21" s="62"/>
      <c r="J21" s="66"/>
      <c r="K21" s="62"/>
      <c r="L21" s="62"/>
      <c r="M21" s="139"/>
      <c r="N21" s="62"/>
      <c r="O21" s="62">
        <f t="shared" si="0"/>
        <v>0</v>
      </c>
      <c r="P21" s="125" t="str">
        <f t="shared" si="1"/>
        <v/>
      </c>
      <c r="Q21" s="261"/>
    </row>
    <row r="22" ht="18" customHeight="1" spans="1:17">
      <c r="A22" s="56"/>
      <c r="B22" s="60"/>
      <c r="C22" s="60"/>
      <c r="D22" s="60"/>
      <c r="E22" s="56"/>
      <c r="F22" s="61"/>
      <c r="G22" s="61"/>
      <c r="H22" s="94"/>
      <c r="I22" s="62"/>
      <c r="J22" s="66"/>
      <c r="K22" s="62"/>
      <c r="L22" s="62"/>
      <c r="M22" s="139"/>
      <c r="N22" s="62"/>
      <c r="O22" s="62">
        <f t="shared" si="0"/>
        <v>0</v>
      </c>
      <c r="P22" s="125" t="str">
        <f t="shared" si="1"/>
        <v/>
      </c>
      <c r="Q22" s="261"/>
    </row>
    <row r="23" ht="18" customHeight="1" spans="1:17">
      <c r="A23" s="56"/>
      <c r="B23" s="60"/>
      <c r="C23" s="60"/>
      <c r="D23" s="60"/>
      <c r="E23" s="56"/>
      <c r="F23" s="61"/>
      <c r="G23" s="61"/>
      <c r="H23" s="94"/>
      <c r="I23" s="62"/>
      <c r="J23" s="66"/>
      <c r="K23" s="62"/>
      <c r="L23" s="62"/>
      <c r="M23" s="139"/>
      <c r="N23" s="62"/>
      <c r="O23" s="62">
        <f t="shared" si="0"/>
        <v>0</v>
      </c>
      <c r="P23" s="125" t="str">
        <f t="shared" si="1"/>
        <v/>
      </c>
      <c r="Q23" s="261"/>
    </row>
    <row r="24" ht="18" customHeight="1" spans="1:17">
      <c r="A24" s="56"/>
      <c r="B24" s="60"/>
      <c r="C24" s="60"/>
      <c r="D24" s="60"/>
      <c r="E24" s="56"/>
      <c r="F24" s="61"/>
      <c r="G24" s="61"/>
      <c r="H24" s="94"/>
      <c r="I24" s="62" t="s">
        <v>241</v>
      </c>
      <c r="J24" s="66"/>
      <c r="K24" s="62"/>
      <c r="L24" s="62"/>
      <c r="M24" s="139"/>
      <c r="N24" s="62"/>
      <c r="O24" s="62">
        <f t="shared" si="0"/>
        <v>0</v>
      </c>
      <c r="P24" s="125" t="str">
        <f t="shared" si="1"/>
        <v/>
      </c>
      <c r="Q24" s="261"/>
    </row>
    <row r="25" ht="18" customHeight="1" spans="1:17">
      <c r="A25" s="56"/>
      <c r="B25" s="60"/>
      <c r="C25" s="60"/>
      <c r="D25" s="60"/>
      <c r="E25" s="56"/>
      <c r="F25" s="61"/>
      <c r="G25" s="61"/>
      <c r="H25" s="94"/>
      <c r="I25" s="62" t="s">
        <v>241</v>
      </c>
      <c r="J25" s="66"/>
      <c r="K25" s="62"/>
      <c r="L25" s="62"/>
      <c r="M25" s="139"/>
      <c r="N25" s="62"/>
      <c r="O25" s="62">
        <f t="shared" si="0"/>
        <v>0</v>
      </c>
      <c r="P25" s="125" t="str">
        <f t="shared" si="1"/>
        <v/>
      </c>
      <c r="Q25" s="261"/>
    </row>
    <row r="26" ht="18" customHeight="1" spans="1:17">
      <c r="A26" s="56"/>
      <c r="B26" s="60"/>
      <c r="C26" s="60"/>
      <c r="D26" s="60"/>
      <c r="E26" s="56"/>
      <c r="F26" s="61"/>
      <c r="G26" s="61"/>
      <c r="H26" s="94"/>
      <c r="I26" s="62"/>
      <c r="J26" s="66"/>
      <c r="K26" s="62"/>
      <c r="L26" s="62"/>
      <c r="M26" s="139"/>
      <c r="N26" s="62"/>
      <c r="O26" s="62">
        <f t="shared" si="0"/>
        <v>0</v>
      </c>
      <c r="P26" s="125" t="str">
        <f t="shared" si="1"/>
        <v/>
      </c>
      <c r="Q26" s="261"/>
    </row>
    <row r="27" ht="18" customHeight="1" spans="1:17">
      <c r="A27" s="67" t="s">
        <v>309</v>
      </c>
      <c r="B27" s="300"/>
      <c r="C27" s="301"/>
      <c r="D27" s="301"/>
      <c r="E27" s="56"/>
      <c r="F27" s="61"/>
      <c r="G27" s="61"/>
      <c r="H27" s="94"/>
      <c r="I27" s="62"/>
      <c r="J27" s="62">
        <f>ROUND(SUM(J8:J26),2)</f>
        <v>0</v>
      </c>
      <c r="K27" s="62">
        <f>ROUND(SUM(K8:K26),2)</f>
        <v>0</v>
      </c>
      <c r="L27" s="62">
        <f>ROUND(SUM(L8:L26),2)</f>
        <v>0</v>
      </c>
      <c r="M27" s="62"/>
      <c r="N27" s="62">
        <f>ROUND(SUM(N8:N26),2)</f>
        <v>0</v>
      </c>
      <c r="O27" s="62">
        <f t="shared" ref="O27:O29" si="2">N27-K27</f>
        <v>0</v>
      </c>
      <c r="P27" s="125" t="str">
        <f t="shared" ref="P27:P29" si="3">IF(K27=0,"",O27/K27*100)</f>
        <v/>
      </c>
      <c r="Q27" s="261"/>
    </row>
    <row r="28" ht="18" customHeight="1" spans="1:17">
      <c r="A28" s="67" t="s">
        <v>514</v>
      </c>
      <c r="B28" s="143"/>
      <c r="C28" s="57"/>
      <c r="D28" s="57"/>
      <c r="E28" s="56"/>
      <c r="F28" s="61"/>
      <c r="G28" s="61"/>
      <c r="H28" s="94"/>
      <c r="I28" s="62"/>
      <c r="J28" s="66"/>
      <c r="K28" s="62"/>
      <c r="L28" s="62"/>
      <c r="M28" s="139"/>
      <c r="N28" s="62"/>
      <c r="O28" s="62">
        <f t="shared" si="2"/>
        <v>0</v>
      </c>
      <c r="P28" s="125" t="str">
        <f t="shared" si="3"/>
        <v/>
      </c>
      <c r="Q28" s="261"/>
    </row>
    <row r="29" ht="18" customHeight="1" spans="1:17">
      <c r="A29" s="67" t="s">
        <v>309</v>
      </c>
      <c r="B29" s="300"/>
      <c r="C29" s="301"/>
      <c r="D29" s="57"/>
      <c r="E29" s="56"/>
      <c r="F29" s="61"/>
      <c r="G29" s="61"/>
      <c r="H29" s="63"/>
      <c r="I29" s="62"/>
      <c r="J29" s="62">
        <f>J27-J28</f>
        <v>0</v>
      </c>
      <c r="K29" s="62">
        <f>K27-K28</f>
        <v>0</v>
      </c>
      <c r="L29" s="62">
        <f>L27-L28</f>
        <v>0</v>
      </c>
      <c r="M29" s="62"/>
      <c r="N29" s="62">
        <f>N27-N28</f>
        <v>0</v>
      </c>
      <c r="O29" s="62">
        <f t="shared" si="2"/>
        <v>0</v>
      </c>
      <c r="P29" s="125" t="str">
        <f t="shared" si="3"/>
        <v/>
      </c>
      <c r="Q29" s="261"/>
    </row>
    <row r="30" customHeight="1" spans="1:17">
      <c r="A30" s="123"/>
      <c r="B30" s="123"/>
      <c r="C30" s="123"/>
      <c r="D30" s="123"/>
      <c r="E30" s="123"/>
      <c r="F30" s="123"/>
      <c r="G30" s="123"/>
      <c r="H30" s="123"/>
      <c r="I30" s="123"/>
      <c r="J30" s="123"/>
      <c r="K30" s="123"/>
      <c r="L30" s="123"/>
      <c r="M30" s="123"/>
      <c r="N30" s="123"/>
      <c r="O30" s="123"/>
      <c r="P30" s="123"/>
      <c r="Q30" s="123"/>
    </row>
    <row r="31" customHeight="1" spans="1:17">
      <c r="A31" s="71"/>
      <c r="B31" s="64"/>
      <c r="C31" s="64"/>
      <c r="D31" s="64"/>
      <c r="E31" s="64"/>
      <c r="F31" s="64"/>
      <c r="G31" s="64"/>
      <c r="H31" s="64"/>
      <c r="I31" s="64"/>
      <c r="J31" s="64"/>
      <c r="K31" s="64"/>
      <c r="L31" s="64"/>
      <c r="M31" s="64"/>
      <c r="N31" s="64"/>
      <c r="O31" s="64"/>
      <c r="P31" s="65"/>
    </row>
    <row r="32" customHeight="1" spans="1:17">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64"/>
      <c r="B72" s="64"/>
      <c r="C72" s="64"/>
      <c r="D72" s="64"/>
      <c r="E72" s="64"/>
      <c r="F72" s="64"/>
      <c r="G72" s="64"/>
      <c r="H72" s="64"/>
      <c r="I72" s="64"/>
      <c r="J72" s="64"/>
      <c r="K72" s="64"/>
      <c r="L72" s="64"/>
      <c r="M72" s="64"/>
      <c r="N72" s="64"/>
      <c r="O72" s="64"/>
      <c r="P72" s="65"/>
    </row>
    <row r="73" customHeight="1" spans="1:16">
      <c r="A73" s="64"/>
      <c r="B73" s="64"/>
      <c r="C73" s="64"/>
      <c r="D73" s="64"/>
      <c r="E73" s="64"/>
      <c r="F73" s="64"/>
      <c r="G73" s="64"/>
      <c r="H73" s="64"/>
      <c r="I73" s="64"/>
      <c r="J73" s="64"/>
      <c r="K73" s="64"/>
      <c r="L73" s="64"/>
      <c r="M73" s="64"/>
      <c r="N73" s="64"/>
      <c r="O73" s="64"/>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5"/>
      <c r="B77" s="75"/>
      <c r="C77" s="75"/>
      <c r="D77" s="75"/>
      <c r="E77" s="75"/>
      <c r="F77" s="75"/>
      <c r="G77" s="75"/>
      <c r="H77" s="75"/>
      <c r="I77" s="75"/>
      <c r="J77" s="75"/>
      <c r="K77" s="75"/>
      <c r="L77" s="75"/>
      <c r="M77" s="75"/>
      <c r="N77" s="75"/>
      <c r="O77" s="75"/>
      <c r="P77" s="65"/>
    </row>
    <row r="78" customHeight="1" spans="1:16">
      <c r="A78" s="75"/>
      <c r="B78" s="75"/>
      <c r="C78" s="75"/>
      <c r="D78" s="75"/>
      <c r="E78" s="75"/>
      <c r="F78" s="75"/>
      <c r="G78" s="75"/>
      <c r="H78" s="75"/>
      <c r="I78" s="75"/>
      <c r="J78" s="75"/>
      <c r="K78" s="75"/>
      <c r="L78" s="75"/>
      <c r="M78" s="75"/>
      <c r="N78" s="75"/>
      <c r="O78" s="75"/>
      <c r="P78" s="65"/>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row r="87" customHeight="1" spans="1:15">
      <c r="A87" s="76"/>
      <c r="B87" s="76"/>
      <c r="C87" s="76"/>
      <c r="D87" s="76"/>
      <c r="E87" s="76"/>
      <c r="F87" s="76"/>
      <c r="G87" s="76"/>
      <c r="H87" s="76"/>
      <c r="I87" s="76"/>
      <c r="J87" s="76"/>
      <c r="K87" s="76"/>
      <c r="L87" s="76"/>
      <c r="M87" s="76"/>
      <c r="N87" s="76"/>
      <c r="O87" s="76"/>
    </row>
    <row r="88" customHeight="1" spans="1:15">
      <c r="A88" s="76"/>
      <c r="B88" s="76"/>
      <c r="C88" s="76"/>
      <c r="D88" s="76"/>
      <c r="E88" s="76"/>
      <c r="F88" s="76"/>
      <c r="G88" s="76"/>
      <c r="H88" s="76"/>
      <c r="I88" s="76"/>
      <c r="J88" s="76"/>
      <c r="K88" s="76"/>
      <c r="L88" s="76"/>
      <c r="M88" s="76"/>
      <c r="N88" s="76"/>
      <c r="O88" s="76"/>
    </row>
  </sheetData>
  <mergeCells count="23">
    <mergeCell ref="A1:Q1"/>
    <mergeCell ref="A2:Q2"/>
    <mergeCell ref="A3:Q3"/>
    <mergeCell ref="O4:Q4"/>
    <mergeCell ref="A5:F5"/>
    <mergeCell ref="O5:Q5"/>
    <mergeCell ref="J6:K6"/>
    <mergeCell ref="L6:N6"/>
    <mergeCell ref="A27:C27"/>
    <mergeCell ref="A28:C28"/>
    <mergeCell ref="A29:C29"/>
    <mergeCell ref="A6:A7"/>
    <mergeCell ref="B6:B7"/>
    <mergeCell ref="C6:C7"/>
    <mergeCell ref="D6:D7"/>
    <mergeCell ref="E6:E7"/>
    <mergeCell ref="F6:F7"/>
    <mergeCell ref="G6:G7"/>
    <mergeCell ref="H6:H7"/>
    <mergeCell ref="I6:I7"/>
    <mergeCell ref="O6:O7"/>
    <mergeCell ref="P6:P7"/>
    <mergeCell ref="Q6:Q7"/>
  </mergeCells>
  <printOptions horizontalCentered="1"/>
  <pageMargins left="0.590551181102362" right="0.590551181102362" top="0.866141732283464" bottom="0.866141732283464" header="0.47244094488189" footer="0.590551181102362"/>
  <pageSetup paperSize="9" scale="89" fitToHeight="0" orientation="landscape" blackAndWhite="1"/>
  <headerFooter scaleWithDoc="0">
    <oddFooter>&amp;L&amp;"宋体,常规"&amp;11被评估单位填表人：
填表日期：2015年  月&amp;R&amp;"宋体,常规"&amp;11评估人员：</oddFoot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2">
    <pageSetUpPr fitToPage="1"/>
  </sheetPr>
  <dimension ref="A1:S87"/>
  <sheetViews>
    <sheetView view="pageBreakPreview" zoomScaleNormal="100" workbookViewId="0">
      <selection activeCell="K27" sqref="K27"/>
    </sheetView>
  </sheetViews>
  <sheetFormatPr defaultColWidth="9" defaultRowHeight="12.75"/>
  <cols>
    <col min="1" max="1" width="5" style="48" customWidth="1"/>
    <col min="2" max="2" width="8" style="48" customWidth="1"/>
    <col min="3" max="3" width="9.5" style="48" customWidth="1"/>
    <col min="4" max="4" width="10.3333333333333" style="48" customWidth="1"/>
    <col min="5" max="5" width="5.33333333333333" style="48" customWidth="1"/>
    <col min="6" max="6" width="9.16666666666667" style="48" customWidth="1"/>
    <col min="7" max="7" width="4.5" style="48" customWidth="1"/>
    <col min="8" max="8" width="6.83333333333333" style="48" customWidth="1"/>
    <col min="9" max="9" width="10.1666666666667" style="48" customWidth="1"/>
    <col min="10" max="10" width="9.33333333333333" style="48" customWidth="1"/>
    <col min="11" max="11" width="7.83333333333333" style="48" customWidth="1"/>
    <col min="12" max="12" width="11.1666666666667" style="48" customWidth="1"/>
    <col min="13" max="13" width="11" style="48" customWidth="1"/>
    <col min="14" max="14" width="9.16666666666667" style="48" customWidth="1"/>
    <col min="15" max="15" width="7.83333333333333" style="48" customWidth="1"/>
    <col min="16" max="16" width="7.5" style="48" customWidth="1"/>
    <col min="17" max="17" width="15.1666666666667" style="48" hidden="1" customWidth="1" outlineLevel="1"/>
    <col min="18" max="18" width="13" style="48" hidden="1" customWidth="1" outlineLevel="1"/>
    <col min="19" max="19" width="9" style="48" collapsed="1"/>
    <col min="20" max="16384" width="9" style="48"/>
  </cols>
  <sheetData>
    <row r="1" s="46" customFormat="1" ht="30" customHeight="1" spans="1:19">
      <c r="A1" s="49" t="s">
        <v>500</v>
      </c>
      <c r="B1" s="49"/>
      <c r="C1" s="49"/>
      <c r="D1" s="49"/>
      <c r="E1" s="49"/>
      <c r="F1" s="49"/>
      <c r="G1" s="49"/>
      <c r="H1" s="49"/>
      <c r="I1" s="49"/>
      <c r="J1" s="49"/>
      <c r="K1" s="49"/>
      <c r="L1" s="49"/>
      <c r="M1" s="49"/>
      <c r="N1" s="49"/>
      <c r="O1" s="49"/>
      <c r="P1" s="49"/>
      <c r="Q1" s="303"/>
    </row>
    <row r="2" s="46" customFormat="1" ht="30" customHeight="1" spans="1:19">
      <c r="A2" s="289" t="s">
        <v>515</v>
      </c>
      <c r="B2" s="289"/>
      <c r="C2" s="289"/>
      <c r="D2" s="289"/>
      <c r="E2" s="289"/>
      <c r="F2" s="289"/>
      <c r="G2" s="289"/>
      <c r="H2" s="289"/>
      <c r="I2" s="289"/>
      <c r="J2" s="289"/>
      <c r="K2" s="289"/>
      <c r="L2" s="289"/>
      <c r="M2" s="289"/>
      <c r="N2" s="289"/>
      <c r="O2" s="289"/>
      <c r="P2" s="294"/>
      <c r="Q2" s="303"/>
    </row>
    <row r="3" ht="14.25" customHeight="1" spans="1:19">
      <c r="A3" s="50" t="str">
        <f>公用信息!E7</f>
        <v>评估基准日：2025年10月31日</v>
      </c>
      <c r="B3" s="50"/>
      <c r="C3" s="50"/>
      <c r="D3" s="50"/>
      <c r="E3" s="50"/>
      <c r="F3" s="50"/>
      <c r="G3" s="50"/>
      <c r="H3" s="50"/>
      <c r="I3" s="50"/>
      <c r="J3" s="50"/>
      <c r="K3" s="50"/>
      <c r="L3" s="50"/>
      <c r="M3" s="50"/>
      <c r="N3" s="50"/>
      <c r="O3" s="50"/>
      <c r="P3" s="304"/>
      <c r="Q3" s="305"/>
    </row>
    <row r="4" ht="14.25" customHeight="1" spans="1:19">
      <c r="A4" s="52"/>
      <c r="B4" s="50"/>
      <c r="C4" s="50"/>
      <c r="D4" s="50"/>
      <c r="E4" s="50"/>
      <c r="F4" s="50"/>
      <c r="G4" s="50"/>
      <c r="H4" s="50"/>
      <c r="I4" s="50"/>
      <c r="J4" s="50"/>
      <c r="K4" s="50"/>
      <c r="L4" s="50"/>
      <c r="M4" s="50"/>
      <c r="N4" s="50"/>
      <c r="O4" s="50"/>
      <c r="P4" s="253" t="s">
        <v>516</v>
      </c>
      <c r="Q4" s="305"/>
    </row>
    <row r="5" ht="15.75" customHeight="1" spans="1:19">
      <c r="A5" s="291" t="str">
        <f>公用信息!E6</f>
        <v>被评估单位：杭州建德杭氧气体有限公司</v>
      </c>
      <c r="B5" s="291"/>
      <c r="C5" s="291"/>
      <c r="D5" s="291"/>
      <c r="E5" s="291"/>
      <c r="F5" s="291"/>
      <c r="G5" s="291"/>
      <c r="H5" s="64"/>
      <c r="I5" s="64"/>
      <c r="J5" s="64"/>
      <c r="K5" s="64"/>
      <c r="L5" s="64"/>
      <c r="M5" s="64"/>
      <c r="N5" s="64"/>
      <c r="O5" s="64"/>
      <c r="P5" s="157" t="e">
        <f>#REF!</f>
        <v>#REF!</v>
      </c>
      <c r="Q5" s="306"/>
      <c r="R5" s="307"/>
    </row>
    <row r="6" s="47" customFormat="1" ht="18" customHeight="1" spans="1:19">
      <c r="A6" s="56" t="s">
        <v>175</v>
      </c>
      <c r="B6" s="56" t="s">
        <v>503</v>
      </c>
      <c r="C6" s="166" t="s">
        <v>504</v>
      </c>
      <c r="D6" s="255" t="s">
        <v>505</v>
      </c>
      <c r="E6" s="147" t="s">
        <v>506</v>
      </c>
      <c r="F6" s="147" t="s">
        <v>507</v>
      </c>
      <c r="G6" s="308" t="s">
        <v>374</v>
      </c>
      <c r="H6" s="308" t="s">
        <v>517</v>
      </c>
      <c r="I6" s="147" t="s">
        <v>509</v>
      </c>
      <c r="J6" s="309" t="s">
        <v>518</v>
      </c>
      <c r="K6" s="310"/>
      <c r="L6" s="166" t="s">
        <v>111</v>
      </c>
      <c r="M6" s="166" t="s">
        <v>112</v>
      </c>
      <c r="N6" s="166" t="s">
        <v>113</v>
      </c>
      <c r="O6" s="56" t="s">
        <v>114</v>
      </c>
      <c r="P6" s="99" t="s">
        <v>247</v>
      </c>
      <c r="Q6" s="311" t="s">
        <v>519</v>
      </c>
      <c r="R6" s="312" t="s">
        <v>520</v>
      </c>
    </row>
    <row r="7" s="47" customFormat="1" ht="33" customHeight="1" spans="1:19">
      <c r="A7" s="56"/>
      <c r="B7" s="56"/>
      <c r="C7" s="169"/>
      <c r="D7" s="256"/>
      <c r="E7" s="147"/>
      <c r="F7" s="147"/>
      <c r="G7" s="313"/>
      <c r="H7" s="313"/>
      <c r="I7" s="147"/>
      <c r="J7" s="314"/>
      <c r="K7" s="315"/>
      <c r="L7" s="169"/>
      <c r="M7" s="169"/>
      <c r="N7" s="169"/>
      <c r="O7" s="56"/>
      <c r="P7" s="99"/>
      <c r="Q7" s="316"/>
      <c r="R7" s="247"/>
    </row>
    <row r="8" ht="18" customHeight="1" spans="1:19">
      <c r="A8" s="56"/>
      <c r="B8" s="60"/>
      <c r="C8" s="60"/>
      <c r="D8" s="60"/>
      <c r="E8" s="56"/>
      <c r="F8" s="61"/>
      <c r="G8" s="61"/>
      <c r="H8" s="94"/>
      <c r="I8" s="62" t="s">
        <v>241</v>
      </c>
      <c r="J8" s="317"/>
      <c r="K8" s="318"/>
      <c r="L8" s="62"/>
      <c r="M8" s="62"/>
      <c r="N8" s="62">
        <f>M8-L8</f>
        <v>0</v>
      </c>
      <c r="O8" s="62" t="str">
        <f>IF(L8=0,"",N8/L8*100)</f>
        <v/>
      </c>
      <c r="P8" s="238"/>
      <c r="Q8" s="319"/>
      <c r="R8" s="248"/>
      <c r="S8" s="210" t="s">
        <v>513</v>
      </c>
    </row>
    <row r="9" ht="18" customHeight="1" spans="1:19">
      <c r="A9" s="56"/>
      <c r="B9" s="60"/>
      <c r="C9" s="60"/>
      <c r="D9" s="60"/>
      <c r="E9" s="56"/>
      <c r="F9" s="61"/>
      <c r="G9" s="61"/>
      <c r="H9" s="94"/>
      <c r="I9" s="62"/>
      <c r="J9" s="317"/>
      <c r="K9" s="318"/>
      <c r="L9" s="62"/>
      <c r="M9" s="62"/>
      <c r="N9" s="62">
        <f t="shared" ref="N9:N26" si="0">M9-L9</f>
        <v>0</v>
      </c>
      <c r="O9" s="62" t="str">
        <f t="shared" ref="O9:O26" si="1">IF(L9=0,"",N9/L9*100)</f>
        <v/>
      </c>
      <c r="P9" s="238"/>
      <c r="Q9" s="319"/>
      <c r="R9" s="248"/>
      <c r="S9" s="210"/>
    </row>
    <row r="10" ht="18" customHeight="1" spans="1:19">
      <c r="A10" s="56"/>
      <c r="B10" s="60"/>
      <c r="C10" s="60"/>
      <c r="D10" s="60"/>
      <c r="E10" s="56"/>
      <c r="F10" s="61"/>
      <c r="G10" s="61"/>
      <c r="H10" s="94"/>
      <c r="I10" s="62"/>
      <c r="J10" s="317"/>
      <c r="K10" s="318"/>
      <c r="L10" s="62"/>
      <c r="M10" s="62"/>
      <c r="N10" s="62">
        <f t="shared" si="0"/>
        <v>0</v>
      </c>
      <c r="O10" s="62" t="str">
        <f t="shared" si="1"/>
        <v/>
      </c>
      <c r="P10" s="238"/>
      <c r="Q10" s="319"/>
      <c r="R10" s="248"/>
      <c r="S10" s="210"/>
    </row>
    <row r="11" ht="18" customHeight="1" spans="1:19">
      <c r="A11" s="56"/>
      <c r="B11" s="60"/>
      <c r="C11" s="60"/>
      <c r="D11" s="60"/>
      <c r="E11" s="56"/>
      <c r="F11" s="61"/>
      <c r="G11" s="61"/>
      <c r="H11" s="94"/>
      <c r="I11" s="62" t="s">
        <v>241</v>
      </c>
      <c r="J11" s="317"/>
      <c r="K11" s="318"/>
      <c r="L11" s="62"/>
      <c r="M11" s="62"/>
      <c r="N11" s="62">
        <f t="shared" si="0"/>
        <v>0</v>
      </c>
      <c r="O11" s="62" t="str">
        <f t="shared" si="1"/>
        <v/>
      </c>
      <c r="P11" s="238"/>
      <c r="Q11" s="319"/>
      <c r="R11" s="248"/>
    </row>
    <row r="12" ht="18" customHeight="1" spans="1:19">
      <c r="A12" s="56"/>
      <c r="B12" s="60"/>
      <c r="C12" s="60"/>
      <c r="D12" s="60"/>
      <c r="E12" s="56"/>
      <c r="F12" s="61"/>
      <c r="G12" s="61"/>
      <c r="H12" s="94"/>
      <c r="I12" s="62" t="s">
        <v>241</v>
      </c>
      <c r="J12" s="317"/>
      <c r="K12" s="318"/>
      <c r="L12" s="62"/>
      <c r="M12" s="62"/>
      <c r="N12" s="62">
        <f t="shared" si="0"/>
        <v>0</v>
      </c>
      <c r="O12" s="62" t="str">
        <f t="shared" si="1"/>
        <v/>
      </c>
      <c r="P12" s="238"/>
      <c r="Q12" s="319"/>
      <c r="R12" s="248"/>
    </row>
    <row r="13" ht="18" customHeight="1" spans="1:19">
      <c r="A13" s="56"/>
      <c r="B13" s="60"/>
      <c r="C13" s="60"/>
      <c r="D13" s="60"/>
      <c r="E13" s="56"/>
      <c r="F13" s="61"/>
      <c r="G13" s="61"/>
      <c r="H13" s="94"/>
      <c r="I13" s="62" t="s">
        <v>241</v>
      </c>
      <c r="J13" s="317"/>
      <c r="K13" s="318"/>
      <c r="L13" s="62"/>
      <c r="M13" s="62"/>
      <c r="N13" s="62">
        <f t="shared" si="0"/>
        <v>0</v>
      </c>
      <c r="O13" s="62" t="str">
        <f t="shared" si="1"/>
        <v/>
      </c>
      <c r="P13" s="238"/>
      <c r="Q13" s="319"/>
      <c r="R13" s="248"/>
    </row>
    <row r="14" ht="18" customHeight="1" spans="1:19">
      <c r="A14" s="56"/>
      <c r="B14" s="60"/>
      <c r="C14" s="60"/>
      <c r="D14" s="60"/>
      <c r="E14" s="56"/>
      <c r="F14" s="61"/>
      <c r="G14" s="61"/>
      <c r="H14" s="94"/>
      <c r="I14" s="62" t="s">
        <v>241</v>
      </c>
      <c r="J14" s="317"/>
      <c r="K14" s="318"/>
      <c r="L14" s="62"/>
      <c r="M14" s="62"/>
      <c r="N14" s="62">
        <f t="shared" si="0"/>
        <v>0</v>
      </c>
      <c r="O14" s="62" t="str">
        <f t="shared" si="1"/>
        <v/>
      </c>
      <c r="P14" s="238"/>
      <c r="Q14" s="319"/>
      <c r="R14" s="248"/>
    </row>
    <row r="15" ht="18" customHeight="1" spans="1:19">
      <c r="A15" s="56"/>
      <c r="B15" s="60"/>
      <c r="C15" s="60"/>
      <c r="D15" s="60"/>
      <c r="E15" s="56"/>
      <c r="F15" s="61"/>
      <c r="G15" s="61"/>
      <c r="H15" s="94"/>
      <c r="I15" s="62" t="s">
        <v>241</v>
      </c>
      <c r="J15" s="317"/>
      <c r="K15" s="318"/>
      <c r="L15" s="62"/>
      <c r="M15" s="62"/>
      <c r="N15" s="62">
        <f t="shared" si="0"/>
        <v>0</v>
      </c>
      <c r="O15" s="62" t="str">
        <f t="shared" si="1"/>
        <v/>
      </c>
      <c r="P15" s="238"/>
      <c r="Q15" s="319"/>
      <c r="R15" s="248"/>
    </row>
    <row r="16" ht="18" customHeight="1" spans="1:19">
      <c r="A16" s="56"/>
      <c r="B16" s="60"/>
      <c r="C16" s="60"/>
      <c r="D16" s="60"/>
      <c r="E16" s="56"/>
      <c r="F16" s="61"/>
      <c r="G16" s="61"/>
      <c r="H16" s="94"/>
      <c r="I16" s="62" t="s">
        <v>241</v>
      </c>
      <c r="J16" s="317"/>
      <c r="K16" s="318"/>
      <c r="L16" s="62"/>
      <c r="M16" s="62"/>
      <c r="N16" s="62">
        <f t="shared" si="0"/>
        <v>0</v>
      </c>
      <c r="O16" s="62" t="str">
        <f t="shared" si="1"/>
        <v/>
      </c>
      <c r="P16" s="238"/>
      <c r="Q16" s="319"/>
      <c r="R16" s="248"/>
    </row>
    <row r="17" ht="18" customHeight="1" spans="1:18">
      <c r="A17" s="56"/>
      <c r="B17" s="60"/>
      <c r="C17" s="60"/>
      <c r="D17" s="60"/>
      <c r="E17" s="56"/>
      <c r="F17" s="61"/>
      <c r="G17" s="61"/>
      <c r="H17" s="94"/>
      <c r="I17" s="62" t="s">
        <v>241</v>
      </c>
      <c r="J17" s="317"/>
      <c r="K17" s="318"/>
      <c r="L17" s="62"/>
      <c r="M17" s="62"/>
      <c r="N17" s="62">
        <f t="shared" si="0"/>
        <v>0</v>
      </c>
      <c r="O17" s="62" t="str">
        <f t="shared" si="1"/>
        <v/>
      </c>
      <c r="P17" s="238"/>
      <c r="Q17" s="319"/>
      <c r="R17" s="248"/>
    </row>
    <row r="18" ht="18" customHeight="1" spans="1:18">
      <c r="A18" s="56"/>
      <c r="B18" s="60"/>
      <c r="C18" s="60"/>
      <c r="D18" s="60"/>
      <c r="E18" s="56"/>
      <c r="F18" s="61"/>
      <c r="G18" s="61"/>
      <c r="H18" s="94"/>
      <c r="I18" s="62"/>
      <c r="J18" s="317"/>
      <c r="K18" s="318"/>
      <c r="L18" s="62"/>
      <c r="M18" s="62"/>
      <c r="N18" s="62">
        <f t="shared" si="0"/>
        <v>0</v>
      </c>
      <c r="O18" s="62" t="str">
        <f t="shared" si="1"/>
        <v/>
      </c>
      <c r="P18" s="238"/>
      <c r="Q18" s="319"/>
      <c r="R18" s="248"/>
    </row>
    <row r="19" ht="18" customHeight="1" spans="1:18">
      <c r="A19" s="56"/>
      <c r="B19" s="60"/>
      <c r="C19" s="60"/>
      <c r="D19" s="60"/>
      <c r="E19" s="56"/>
      <c r="F19" s="61"/>
      <c r="G19" s="61"/>
      <c r="H19" s="94"/>
      <c r="I19" s="62"/>
      <c r="J19" s="317"/>
      <c r="K19" s="318"/>
      <c r="L19" s="62"/>
      <c r="M19" s="62"/>
      <c r="N19" s="62">
        <f t="shared" si="0"/>
        <v>0</v>
      </c>
      <c r="O19" s="62" t="str">
        <f t="shared" si="1"/>
        <v/>
      </c>
      <c r="P19" s="238"/>
      <c r="Q19" s="319"/>
      <c r="R19" s="248"/>
    </row>
    <row r="20" ht="18" customHeight="1" spans="1:18">
      <c r="A20" s="56"/>
      <c r="B20" s="60"/>
      <c r="C20" s="60"/>
      <c r="D20" s="60"/>
      <c r="E20" s="56"/>
      <c r="F20" s="61"/>
      <c r="G20" s="61"/>
      <c r="H20" s="94"/>
      <c r="I20" s="62" t="s">
        <v>241</v>
      </c>
      <c r="J20" s="317"/>
      <c r="K20" s="318"/>
      <c r="L20" s="62"/>
      <c r="M20" s="62"/>
      <c r="N20" s="62">
        <f t="shared" si="0"/>
        <v>0</v>
      </c>
      <c r="O20" s="62" t="str">
        <f t="shared" si="1"/>
        <v/>
      </c>
      <c r="P20" s="238"/>
      <c r="Q20" s="319"/>
      <c r="R20" s="248"/>
    </row>
    <row r="21" ht="18" customHeight="1" spans="1:18">
      <c r="A21" s="56"/>
      <c r="B21" s="60"/>
      <c r="C21" s="60"/>
      <c r="D21" s="60"/>
      <c r="E21" s="56"/>
      <c r="F21" s="61"/>
      <c r="G21" s="61"/>
      <c r="H21" s="94"/>
      <c r="I21" s="62" t="s">
        <v>241</v>
      </c>
      <c r="J21" s="317"/>
      <c r="K21" s="318"/>
      <c r="L21" s="62"/>
      <c r="M21" s="62"/>
      <c r="N21" s="62">
        <f t="shared" si="0"/>
        <v>0</v>
      </c>
      <c r="O21" s="62" t="str">
        <f t="shared" si="1"/>
        <v/>
      </c>
      <c r="P21" s="238"/>
      <c r="Q21" s="319"/>
      <c r="R21" s="248"/>
    </row>
    <row r="22" ht="18" customHeight="1" spans="1:18">
      <c r="A22" s="56"/>
      <c r="B22" s="60"/>
      <c r="C22" s="60"/>
      <c r="D22" s="60"/>
      <c r="E22" s="56"/>
      <c r="F22" s="61"/>
      <c r="G22" s="61"/>
      <c r="H22" s="94"/>
      <c r="I22" s="62" t="s">
        <v>241</v>
      </c>
      <c r="J22" s="317"/>
      <c r="K22" s="318"/>
      <c r="L22" s="62"/>
      <c r="M22" s="62"/>
      <c r="N22" s="62">
        <f t="shared" si="0"/>
        <v>0</v>
      </c>
      <c r="O22" s="62" t="str">
        <f t="shared" si="1"/>
        <v/>
      </c>
      <c r="P22" s="238"/>
      <c r="Q22" s="319"/>
      <c r="R22" s="248"/>
    </row>
    <row r="23" ht="18" customHeight="1" spans="1:18">
      <c r="A23" s="56"/>
      <c r="B23" s="60"/>
      <c r="C23" s="60"/>
      <c r="D23" s="60"/>
      <c r="E23" s="56"/>
      <c r="F23" s="61"/>
      <c r="G23" s="61"/>
      <c r="H23" s="94"/>
      <c r="I23" s="62" t="s">
        <v>241</v>
      </c>
      <c r="J23" s="317"/>
      <c r="K23" s="318"/>
      <c r="L23" s="62"/>
      <c r="M23" s="62"/>
      <c r="N23" s="62">
        <f t="shared" si="0"/>
        <v>0</v>
      </c>
      <c r="O23" s="62" t="str">
        <f t="shared" si="1"/>
        <v/>
      </c>
      <c r="P23" s="238"/>
      <c r="Q23" s="319"/>
      <c r="R23" s="248"/>
    </row>
    <row r="24" ht="18" customHeight="1" spans="1:18">
      <c r="A24" s="56"/>
      <c r="B24" s="60"/>
      <c r="C24" s="60"/>
      <c r="D24" s="60"/>
      <c r="E24" s="56"/>
      <c r="F24" s="61"/>
      <c r="G24" s="61"/>
      <c r="H24" s="94"/>
      <c r="I24" s="62" t="s">
        <v>241</v>
      </c>
      <c r="J24" s="317"/>
      <c r="K24" s="318"/>
      <c r="L24" s="62">
        <f>SUM(L6:L23)</f>
        <v>0</v>
      </c>
      <c r="M24" s="62">
        <f>SUM(M6:M23)</f>
        <v>0</v>
      </c>
      <c r="N24" s="62">
        <f t="shared" si="0"/>
        <v>0</v>
      </c>
      <c r="O24" s="62" t="str">
        <f t="shared" si="1"/>
        <v/>
      </c>
      <c r="P24" s="238"/>
      <c r="Q24" s="319"/>
      <c r="R24" s="248"/>
    </row>
    <row r="25" ht="18" customHeight="1" spans="1:18">
      <c r="A25" s="56"/>
      <c r="B25" s="60"/>
      <c r="C25" s="60"/>
      <c r="D25" s="60"/>
      <c r="E25" s="56"/>
      <c r="F25" s="61"/>
      <c r="G25" s="61"/>
      <c r="H25" s="94"/>
      <c r="I25" s="62"/>
      <c r="J25" s="317"/>
      <c r="K25" s="318"/>
      <c r="L25" s="62"/>
      <c r="M25" s="139"/>
      <c r="N25" s="62">
        <f t="shared" si="0"/>
        <v>0</v>
      </c>
      <c r="O25" s="62" t="str">
        <f t="shared" si="1"/>
        <v/>
      </c>
      <c r="P25" s="238"/>
      <c r="Q25" s="319"/>
      <c r="R25" s="248"/>
    </row>
    <row r="26" ht="18" customHeight="1" spans="1:18">
      <c r="A26" s="67" t="s">
        <v>309</v>
      </c>
      <c r="B26" s="300"/>
      <c r="C26" s="301"/>
      <c r="D26" s="301"/>
      <c r="E26" s="56"/>
      <c r="F26" s="61"/>
      <c r="G26" s="61"/>
      <c r="H26" s="94"/>
      <c r="I26" s="62" t="s">
        <v>241</v>
      </c>
      <c r="J26" s="317"/>
      <c r="K26" s="318"/>
      <c r="L26" s="62">
        <f>L24-L25</f>
        <v>0</v>
      </c>
      <c r="M26" s="62">
        <f>M24-M25</f>
        <v>0</v>
      </c>
      <c r="N26" s="62">
        <f t="shared" si="0"/>
        <v>0</v>
      </c>
      <c r="O26" s="62" t="str">
        <f t="shared" si="1"/>
        <v/>
      </c>
      <c r="P26" s="238"/>
      <c r="Q26" s="319"/>
      <c r="R26" s="248"/>
    </row>
    <row r="27" ht="15.75" customHeight="1" spans="1:18">
      <c r="A27" s="123"/>
      <c r="B27" s="123"/>
      <c r="C27" s="123"/>
      <c r="D27" s="123"/>
      <c r="E27" s="64"/>
      <c r="F27" s="64"/>
      <c r="G27" s="64"/>
      <c r="H27" s="64"/>
      <c r="I27" s="64"/>
      <c r="J27" s="64"/>
      <c r="K27" s="64"/>
      <c r="L27" s="64"/>
      <c r="M27" s="64"/>
      <c r="N27" s="64"/>
      <c r="O27" s="64"/>
      <c r="P27" s="64"/>
    </row>
    <row r="28" ht="15.75" customHeight="1" spans="1:18">
      <c r="A28" s="71"/>
      <c r="B28" s="64"/>
      <c r="C28" s="64"/>
      <c r="D28" s="64"/>
      <c r="E28" s="64"/>
      <c r="F28" s="64"/>
      <c r="G28" s="64"/>
      <c r="H28" s="64"/>
      <c r="I28" s="64"/>
      <c r="J28" s="64"/>
      <c r="K28" s="64"/>
      <c r="L28" s="64"/>
      <c r="M28" s="64"/>
      <c r="N28" s="64"/>
      <c r="O28" s="64"/>
      <c r="P28" s="65"/>
    </row>
    <row r="29" ht="15" spans="1:18">
      <c r="A29" s="64"/>
      <c r="B29" s="64"/>
      <c r="C29" s="64"/>
      <c r="D29" s="64"/>
      <c r="E29" s="64"/>
      <c r="F29" s="64"/>
      <c r="G29" s="64"/>
      <c r="H29" s="64"/>
      <c r="I29" s="64"/>
      <c r="J29" s="64"/>
      <c r="K29" s="64"/>
      <c r="L29" s="64"/>
      <c r="M29" s="64"/>
      <c r="N29" s="64"/>
      <c r="O29" s="64"/>
      <c r="P29" s="65"/>
    </row>
    <row r="30" ht="15" spans="1:18">
      <c r="A30" s="64"/>
      <c r="B30" s="64"/>
      <c r="C30" s="64"/>
      <c r="D30" s="64"/>
      <c r="E30" s="64"/>
      <c r="F30" s="64"/>
      <c r="G30" s="64"/>
      <c r="H30" s="64"/>
      <c r="I30" s="64"/>
      <c r="J30" s="64"/>
      <c r="K30" s="64"/>
      <c r="L30" s="64"/>
      <c r="M30" s="64"/>
      <c r="N30" s="64"/>
      <c r="O30" s="64"/>
      <c r="P30" s="65"/>
    </row>
    <row r="31" ht="15" spans="1:18">
      <c r="A31" s="64"/>
      <c r="B31" s="64"/>
      <c r="C31" s="64"/>
      <c r="D31" s="64"/>
      <c r="E31" s="64"/>
      <c r="F31" s="64"/>
      <c r="G31" s="64"/>
      <c r="H31" s="64"/>
      <c r="I31" s="64"/>
      <c r="J31" s="64"/>
      <c r="K31" s="64"/>
      <c r="L31" s="64"/>
      <c r="M31" s="64"/>
      <c r="N31" s="64"/>
      <c r="O31" s="64"/>
      <c r="P31" s="65"/>
    </row>
    <row r="32" ht="15" spans="1:18">
      <c r="A32" s="64"/>
      <c r="B32" s="64"/>
      <c r="C32" s="64"/>
      <c r="D32" s="64"/>
      <c r="E32" s="64"/>
      <c r="F32" s="64"/>
      <c r="G32" s="64"/>
      <c r="H32" s="64"/>
      <c r="I32" s="64"/>
      <c r="J32" s="64"/>
      <c r="K32" s="64"/>
      <c r="L32" s="64"/>
      <c r="M32" s="64"/>
      <c r="N32" s="64"/>
      <c r="O32" s="64"/>
      <c r="P32" s="65"/>
    </row>
    <row r="33" ht="15" spans="1:16">
      <c r="A33" s="64"/>
      <c r="B33" s="64"/>
      <c r="C33" s="64"/>
      <c r="D33" s="64"/>
      <c r="E33" s="64"/>
      <c r="F33" s="64"/>
      <c r="G33" s="64"/>
      <c r="H33" s="64"/>
      <c r="I33" s="64"/>
      <c r="J33" s="64"/>
      <c r="K33" s="64"/>
      <c r="L33" s="64"/>
      <c r="M33" s="64"/>
      <c r="N33" s="64"/>
      <c r="O33" s="64"/>
      <c r="P33" s="65"/>
    </row>
    <row r="34" ht="15" spans="1:16">
      <c r="A34" s="64"/>
      <c r="B34" s="64"/>
      <c r="C34" s="64"/>
      <c r="D34" s="64"/>
      <c r="E34" s="64"/>
      <c r="F34" s="64"/>
      <c r="G34" s="64"/>
      <c r="H34" s="64"/>
      <c r="I34" s="64"/>
      <c r="J34" s="64"/>
      <c r="K34" s="64"/>
      <c r="L34" s="64"/>
      <c r="M34" s="64"/>
      <c r="N34" s="64"/>
      <c r="O34" s="64"/>
      <c r="P34" s="65"/>
    </row>
    <row r="35" ht="15" spans="1:16">
      <c r="A35" s="64"/>
      <c r="B35" s="64"/>
      <c r="C35" s="64"/>
      <c r="D35" s="64"/>
      <c r="E35" s="64"/>
      <c r="F35" s="64"/>
      <c r="G35" s="64"/>
      <c r="H35" s="64"/>
      <c r="I35" s="64"/>
      <c r="J35" s="64"/>
      <c r="K35" s="64"/>
      <c r="L35" s="64"/>
      <c r="M35" s="64"/>
      <c r="N35" s="64"/>
      <c r="O35" s="64"/>
      <c r="P35" s="65"/>
    </row>
    <row r="36" ht="15" spans="1:16">
      <c r="A36" s="64"/>
      <c r="B36" s="64"/>
      <c r="C36" s="64"/>
      <c r="D36" s="64"/>
      <c r="E36" s="64"/>
      <c r="F36" s="64"/>
      <c r="G36" s="64"/>
      <c r="H36" s="64"/>
      <c r="I36" s="64"/>
      <c r="J36" s="64"/>
      <c r="K36" s="64"/>
      <c r="L36" s="64"/>
      <c r="M36" s="64"/>
      <c r="N36" s="64"/>
      <c r="O36" s="64"/>
      <c r="P36" s="65"/>
    </row>
    <row r="37" ht="15" spans="1:16">
      <c r="A37" s="64"/>
      <c r="B37" s="64"/>
      <c r="C37" s="64"/>
      <c r="D37" s="64"/>
      <c r="E37" s="64"/>
      <c r="F37" s="64"/>
      <c r="G37" s="64"/>
      <c r="H37" s="64"/>
      <c r="I37" s="64"/>
      <c r="J37" s="64"/>
      <c r="K37" s="64"/>
      <c r="L37" s="64"/>
      <c r="M37" s="64"/>
      <c r="N37" s="64"/>
      <c r="O37" s="64"/>
      <c r="P37" s="65"/>
    </row>
    <row r="38" ht="15" spans="1:16">
      <c r="A38" s="64"/>
      <c r="B38" s="64"/>
      <c r="C38" s="64"/>
      <c r="D38" s="64"/>
      <c r="E38" s="64"/>
      <c r="F38" s="64"/>
      <c r="G38" s="64"/>
      <c r="H38" s="64"/>
      <c r="I38" s="64"/>
      <c r="J38" s="64"/>
      <c r="K38" s="64"/>
      <c r="L38" s="64"/>
      <c r="M38" s="64"/>
      <c r="N38" s="64"/>
      <c r="O38" s="64"/>
      <c r="P38" s="65"/>
    </row>
    <row r="39" ht="15" spans="1:16">
      <c r="A39" s="64"/>
      <c r="B39" s="64"/>
      <c r="C39" s="64"/>
      <c r="D39" s="64"/>
      <c r="E39" s="64"/>
      <c r="F39" s="64"/>
      <c r="G39" s="64"/>
      <c r="H39" s="64"/>
      <c r="I39" s="64"/>
      <c r="J39" s="64"/>
      <c r="K39" s="64"/>
      <c r="L39" s="64"/>
      <c r="M39" s="64"/>
      <c r="N39" s="64"/>
      <c r="O39" s="64"/>
      <c r="P39" s="65"/>
    </row>
    <row r="40" ht="15" spans="1:16">
      <c r="A40" s="64"/>
      <c r="B40" s="64"/>
      <c r="C40" s="64"/>
      <c r="D40" s="64"/>
      <c r="E40" s="64"/>
      <c r="F40" s="64"/>
      <c r="G40" s="64"/>
      <c r="H40" s="64"/>
      <c r="I40" s="64"/>
      <c r="J40" s="64"/>
      <c r="K40" s="64"/>
      <c r="L40" s="64"/>
      <c r="M40" s="64"/>
      <c r="N40" s="64"/>
      <c r="O40" s="64"/>
      <c r="P40" s="65"/>
    </row>
    <row r="41" ht="15" spans="1:16">
      <c r="A41" s="64"/>
      <c r="B41" s="64"/>
      <c r="C41" s="64"/>
      <c r="D41" s="64"/>
      <c r="E41" s="64"/>
      <c r="F41" s="64"/>
      <c r="G41" s="64"/>
      <c r="H41" s="64"/>
      <c r="I41" s="64"/>
      <c r="J41" s="64"/>
      <c r="K41" s="64"/>
      <c r="L41" s="64"/>
      <c r="M41" s="64"/>
      <c r="N41" s="64"/>
      <c r="O41" s="64"/>
      <c r="P41" s="65"/>
    </row>
    <row r="42" ht="15" spans="1:16">
      <c r="A42" s="64"/>
      <c r="B42" s="64"/>
      <c r="C42" s="64"/>
      <c r="D42" s="64"/>
      <c r="E42" s="64"/>
      <c r="F42" s="64"/>
      <c r="G42" s="64"/>
      <c r="H42" s="64"/>
      <c r="I42" s="64"/>
      <c r="J42" s="64"/>
      <c r="K42" s="64"/>
      <c r="L42" s="64"/>
      <c r="M42" s="64"/>
      <c r="N42" s="64"/>
      <c r="O42" s="64"/>
      <c r="P42" s="65"/>
    </row>
    <row r="43" ht="15" spans="1:16">
      <c r="A43" s="64"/>
      <c r="B43" s="64"/>
      <c r="C43" s="64"/>
      <c r="D43" s="64"/>
      <c r="E43" s="64"/>
      <c r="F43" s="64"/>
      <c r="G43" s="64"/>
      <c r="H43" s="64"/>
      <c r="I43" s="64"/>
      <c r="J43" s="64"/>
      <c r="K43" s="64"/>
      <c r="L43" s="64"/>
      <c r="M43" s="64"/>
      <c r="N43" s="64"/>
      <c r="O43" s="64"/>
      <c r="P43" s="65"/>
    </row>
    <row r="44" ht="15" spans="1:16">
      <c r="A44" s="64"/>
      <c r="B44" s="64"/>
      <c r="C44" s="64"/>
      <c r="D44" s="64"/>
      <c r="E44" s="64"/>
      <c r="F44" s="64"/>
      <c r="G44" s="64"/>
      <c r="H44" s="64"/>
      <c r="I44" s="64"/>
      <c r="J44" s="64"/>
      <c r="K44" s="64"/>
      <c r="L44" s="64"/>
      <c r="M44" s="64"/>
      <c r="N44" s="64"/>
      <c r="O44" s="64"/>
      <c r="P44" s="65"/>
    </row>
    <row r="45" ht="15" spans="1:16">
      <c r="A45" s="64"/>
      <c r="B45" s="64"/>
      <c r="C45" s="64"/>
      <c r="D45" s="64"/>
      <c r="E45" s="64"/>
      <c r="F45" s="64"/>
      <c r="G45" s="64"/>
      <c r="H45" s="64"/>
      <c r="I45" s="64"/>
      <c r="J45" s="64"/>
      <c r="K45" s="64"/>
      <c r="L45" s="64"/>
      <c r="M45" s="64"/>
      <c r="N45" s="64"/>
      <c r="O45" s="64"/>
      <c r="P45" s="65"/>
    </row>
    <row r="46" ht="15" spans="1:16">
      <c r="A46" s="64"/>
      <c r="B46" s="64"/>
      <c r="C46" s="64"/>
      <c r="D46" s="64"/>
      <c r="E46" s="64"/>
      <c r="F46" s="64"/>
      <c r="G46" s="64"/>
      <c r="H46" s="64"/>
      <c r="I46" s="64"/>
      <c r="J46" s="64"/>
      <c r="K46" s="64"/>
      <c r="L46" s="64"/>
      <c r="M46" s="64"/>
      <c r="N46" s="64"/>
      <c r="O46" s="64"/>
      <c r="P46" s="65"/>
    </row>
    <row r="47" ht="15" spans="1:16">
      <c r="A47" s="64"/>
      <c r="B47" s="64"/>
      <c r="C47" s="64"/>
      <c r="D47" s="64"/>
      <c r="E47" s="64"/>
      <c r="F47" s="64"/>
      <c r="G47" s="64"/>
      <c r="H47" s="64"/>
      <c r="I47" s="64"/>
      <c r="J47" s="64"/>
      <c r="K47" s="64"/>
      <c r="L47" s="64"/>
      <c r="M47" s="64"/>
      <c r="N47" s="64"/>
      <c r="O47" s="64"/>
      <c r="P47" s="65"/>
    </row>
    <row r="48" ht="15" spans="1:16">
      <c r="A48" s="64"/>
      <c r="B48" s="64"/>
      <c r="C48" s="64"/>
      <c r="D48" s="64"/>
      <c r="E48" s="64"/>
      <c r="F48" s="64"/>
      <c r="G48" s="64"/>
      <c r="H48" s="64"/>
      <c r="I48" s="64"/>
      <c r="J48" s="64"/>
      <c r="K48" s="64"/>
      <c r="L48" s="64"/>
      <c r="M48" s="64"/>
      <c r="N48" s="64"/>
      <c r="O48" s="64"/>
      <c r="P48" s="65"/>
    </row>
    <row r="49" ht="15" spans="1:16">
      <c r="A49" s="64"/>
      <c r="B49" s="64"/>
      <c r="C49" s="64"/>
      <c r="D49" s="64"/>
      <c r="E49" s="64"/>
      <c r="F49" s="64"/>
      <c r="G49" s="64"/>
      <c r="H49" s="64"/>
      <c r="I49" s="64"/>
      <c r="J49" s="64"/>
      <c r="K49" s="64"/>
      <c r="L49" s="64"/>
      <c r="M49" s="64"/>
      <c r="N49" s="64"/>
      <c r="O49" s="64"/>
      <c r="P49" s="65"/>
    </row>
    <row r="50" ht="15" spans="1:16">
      <c r="A50" s="64"/>
      <c r="B50" s="64"/>
      <c r="C50" s="64"/>
      <c r="D50" s="64"/>
      <c r="E50" s="64"/>
      <c r="F50" s="64"/>
      <c r="G50" s="64"/>
      <c r="H50" s="64"/>
      <c r="I50" s="64"/>
      <c r="J50" s="64"/>
      <c r="K50" s="64"/>
      <c r="L50" s="64"/>
      <c r="M50" s="64"/>
      <c r="N50" s="64"/>
      <c r="O50" s="64"/>
      <c r="P50" s="65"/>
    </row>
    <row r="51" ht="15" spans="1:16">
      <c r="A51" s="64"/>
      <c r="B51" s="64"/>
      <c r="C51" s="64"/>
      <c r="D51" s="64"/>
      <c r="E51" s="64"/>
      <c r="F51" s="64"/>
      <c r="G51" s="64"/>
      <c r="H51" s="64"/>
      <c r="I51" s="64"/>
      <c r="J51" s="64"/>
      <c r="K51" s="64"/>
      <c r="L51" s="64"/>
      <c r="M51" s="64"/>
      <c r="N51" s="64"/>
      <c r="O51" s="64"/>
      <c r="P51" s="65"/>
    </row>
    <row r="52" ht="15" spans="1:16">
      <c r="A52" s="64"/>
      <c r="B52" s="64"/>
      <c r="C52" s="64"/>
      <c r="D52" s="64"/>
      <c r="E52" s="64"/>
      <c r="F52" s="64"/>
      <c r="G52" s="64"/>
      <c r="H52" s="64"/>
      <c r="I52" s="64"/>
      <c r="J52" s="64"/>
      <c r="K52" s="64"/>
      <c r="L52" s="64"/>
      <c r="M52" s="64"/>
      <c r="N52" s="64"/>
      <c r="O52" s="64"/>
      <c r="P52" s="65"/>
    </row>
    <row r="53" ht="15" spans="1:16">
      <c r="A53" s="64"/>
      <c r="B53" s="64"/>
      <c r="C53" s="64"/>
      <c r="D53" s="64"/>
      <c r="E53" s="64"/>
      <c r="F53" s="64"/>
      <c r="G53" s="64"/>
      <c r="H53" s="64"/>
      <c r="I53" s="64"/>
      <c r="J53" s="64"/>
      <c r="K53" s="64"/>
      <c r="L53" s="64"/>
      <c r="M53" s="64"/>
      <c r="N53" s="64"/>
      <c r="O53" s="64"/>
      <c r="P53" s="65"/>
    </row>
    <row r="54" ht="15" spans="1:16">
      <c r="A54" s="64"/>
      <c r="B54" s="64"/>
      <c r="C54" s="64"/>
      <c r="D54" s="64"/>
      <c r="E54" s="64"/>
      <c r="F54" s="64"/>
      <c r="G54" s="64"/>
      <c r="H54" s="64"/>
      <c r="I54" s="64"/>
      <c r="J54" s="64"/>
      <c r="K54" s="64"/>
      <c r="L54" s="64"/>
      <c r="M54" s="64"/>
      <c r="N54" s="64"/>
      <c r="O54" s="64"/>
      <c r="P54" s="65"/>
    </row>
    <row r="55" ht="15" spans="1:16">
      <c r="A55" s="64"/>
      <c r="B55" s="64"/>
      <c r="C55" s="64"/>
      <c r="D55" s="64"/>
      <c r="E55" s="64"/>
      <c r="F55" s="64"/>
      <c r="G55" s="64"/>
      <c r="H55" s="64"/>
      <c r="I55" s="64"/>
      <c r="J55" s="64"/>
      <c r="K55" s="64"/>
      <c r="L55" s="64"/>
      <c r="M55" s="64"/>
      <c r="N55" s="64"/>
      <c r="O55" s="64"/>
      <c r="P55" s="65"/>
    </row>
    <row r="56" ht="15" spans="1:16">
      <c r="A56" s="64"/>
      <c r="B56" s="64"/>
      <c r="C56" s="64"/>
      <c r="D56" s="64"/>
      <c r="E56" s="64"/>
      <c r="F56" s="64"/>
      <c r="G56" s="64"/>
      <c r="H56" s="64"/>
      <c r="I56" s="64"/>
      <c r="J56" s="64"/>
      <c r="K56" s="64"/>
      <c r="L56" s="64"/>
      <c r="M56" s="64"/>
      <c r="N56" s="64"/>
      <c r="O56" s="64"/>
      <c r="P56" s="65"/>
    </row>
    <row r="57" ht="15" spans="1:16">
      <c r="A57" s="64"/>
      <c r="B57" s="64"/>
      <c r="C57" s="64"/>
      <c r="D57" s="64"/>
      <c r="E57" s="64"/>
      <c r="F57" s="64"/>
      <c r="G57" s="64"/>
      <c r="H57" s="64"/>
      <c r="I57" s="64"/>
      <c r="J57" s="64"/>
      <c r="K57" s="64"/>
      <c r="L57" s="64"/>
      <c r="M57" s="64"/>
      <c r="N57" s="64"/>
      <c r="O57" s="64"/>
      <c r="P57" s="65"/>
    </row>
    <row r="58" ht="15" spans="1:16">
      <c r="A58" s="64"/>
      <c r="B58" s="64"/>
      <c r="C58" s="64"/>
      <c r="D58" s="64"/>
      <c r="E58" s="64"/>
      <c r="F58" s="64"/>
      <c r="G58" s="64"/>
      <c r="H58" s="64"/>
      <c r="I58" s="64"/>
      <c r="J58" s="64"/>
      <c r="K58" s="64"/>
      <c r="L58" s="64"/>
      <c r="M58" s="64"/>
      <c r="N58" s="64"/>
      <c r="O58" s="64"/>
      <c r="P58" s="65"/>
    </row>
    <row r="59" ht="15" spans="1:16">
      <c r="A59" s="64"/>
      <c r="B59" s="64"/>
      <c r="C59" s="64"/>
      <c r="D59" s="64"/>
      <c r="E59" s="64"/>
      <c r="F59" s="64"/>
      <c r="G59" s="64"/>
      <c r="H59" s="64"/>
      <c r="I59" s="64"/>
      <c r="J59" s="64"/>
      <c r="K59" s="64"/>
      <c r="L59" s="64"/>
      <c r="M59" s="64"/>
      <c r="N59" s="64"/>
      <c r="O59" s="64"/>
      <c r="P59" s="65"/>
    </row>
    <row r="60" ht="15" spans="1:16">
      <c r="A60" s="64"/>
      <c r="B60" s="64"/>
      <c r="C60" s="64"/>
      <c r="D60" s="64"/>
      <c r="E60" s="64"/>
      <c r="F60" s="64"/>
      <c r="G60" s="64"/>
      <c r="H60" s="64"/>
      <c r="I60" s="64"/>
      <c r="J60" s="64"/>
      <c r="K60" s="64"/>
      <c r="L60" s="64"/>
      <c r="M60" s="64"/>
      <c r="N60" s="64"/>
      <c r="O60" s="64"/>
      <c r="P60" s="65"/>
    </row>
    <row r="61" ht="15" spans="1:16">
      <c r="A61" s="64"/>
      <c r="B61" s="64"/>
      <c r="C61" s="64"/>
      <c r="D61" s="64"/>
      <c r="E61" s="64"/>
      <c r="F61" s="64"/>
      <c r="G61" s="64"/>
      <c r="H61" s="64"/>
      <c r="I61" s="64"/>
      <c r="J61" s="64"/>
      <c r="K61" s="64"/>
      <c r="L61" s="64"/>
      <c r="M61" s="64"/>
      <c r="N61" s="64"/>
      <c r="O61" s="64"/>
      <c r="P61" s="65"/>
    </row>
    <row r="62" ht="15" spans="1:16">
      <c r="A62" s="64"/>
      <c r="B62" s="64"/>
      <c r="C62" s="64"/>
      <c r="D62" s="64"/>
      <c r="E62" s="64"/>
      <c r="F62" s="64"/>
      <c r="G62" s="64"/>
      <c r="H62" s="64"/>
      <c r="I62" s="64"/>
      <c r="J62" s="64"/>
      <c r="K62" s="64"/>
      <c r="L62" s="64"/>
      <c r="M62" s="64"/>
      <c r="N62" s="64"/>
      <c r="O62" s="64"/>
      <c r="P62" s="65"/>
    </row>
    <row r="63" ht="15" spans="1:16">
      <c r="A63" s="64"/>
      <c r="B63" s="64"/>
      <c r="C63" s="64"/>
      <c r="D63" s="64"/>
      <c r="E63" s="64"/>
      <c r="F63" s="64"/>
      <c r="G63" s="64"/>
      <c r="H63" s="64"/>
      <c r="I63" s="64"/>
      <c r="J63" s="64"/>
      <c r="K63" s="64"/>
      <c r="L63" s="64"/>
      <c r="M63" s="64"/>
      <c r="N63" s="64"/>
      <c r="O63" s="64"/>
      <c r="P63" s="65"/>
    </row>
    <row r="64" ht="15" spans="1:16">
      <c r="A64" s="64"/>
      <c r="B64" s="64"/>
      <c r="C64" s="64"/>
      <c r="D64" s="64"/>
      <c r="E64" s="64"/>
      <c r="F64" s="64"/>
      <c r="G64" s="64"/>
      <c r="H64" s="64"/>
      <c r="I64" s="64"/>
      <c r="J64" s="64"/>
      <c r="K64" s="64"/>
      <c r="L64" s="64"/>
      <c r="M64" s="64"/>
      <c r="N64" s="64"/>
      <c r="O64" s="64"/>
      <c r="P64" s="65"/>
    </row>
    <row r="65" ht="15" spans="1:16">
      <c r="A65" s="64"/>
      <c r="B65" s="64"/>
      <c r="C65" s="64"/>
      <c r="D65" s="64"/>
      <c r="E65" s="64"/>
      <c r="F65" s="64"/>
      <c r="G65" s="64"/>
      <c r="H65" s="64"/>
      <c r="I65" s="64"/>
      <c r="J65" s="64"/>
      <c r="K65" s="64"/>
      <c r="L65" s="64"/>
      <c r="M65" s="64"/>
      <c r="N65" s="64"/>
      <c r="O65" s="64"/>
      <c r="P65" s="65"/>
    </row>
    <row r="66" ht="15" spans="1:16">
      <c r="A66" s="64"/>
      <c r="B66" s="64"/>
      <c r="C66" s="64"/>
      <c r="D66" s="64"/>
      <c r="E66" s="64"/>
      <c r="F66" s="64"/>
      <c r="G66" s="64"/>
      <c r="H66" s="64"/>
      <c r="I66" s="64"/>
      <c r="J66" s="64"/>
      <c r="K66" s="64"/>
      <c r="L66" s="64"/>
      <c r="M66" s="64"/>
      <c r="N66" s="64"/>
      <c r="O66" s="64"/>
      <c r="P66" s="65"/>
    </row>
    <row r="67" ht="15" spans="1:16">
      <c r="A67" s="64"/>
      <c r="B67" s="64"/>
      <c r="C67" s="64"/>
      <c r="D67" s="64"/>
      <c r="E67" s="64"/>
      <c r="F67" s="64"/>
      <c r="G67" s="64"/>
      <c r="H67" s="64"/>
      <c r="I67" s="64"/>
      <c r="J67" s="64"/>
      <c r="K67" s="64"/>
      <c r="L67" s="64"/>
      <c r="M67" s="64"/>
      <c r="N67" s="64"/>
      <c r="O67" s="64"/>
      <c r="P67" s="65"/>
    </row>
    <row r="68" ht="15" spans="1:16">
      <c r="A68" s="64"/>
      <c r="B68" s="64"/>
      <c r="C68" s="64"/>
      <c r="D68" s="64"/>
      <c r="E68" s="64"/>
      <c r="F68" s="64"/>
      <c r="G68" s="64"/>
      <c r="H68" s="64"/>
      <c r="I68" s="64"/>
      <c r="J68" s="64"/>
      <c r="K68" s="64"/>
      <c r="L68" s="64"/>
      <c r="M68" s="64"/>
      <c r="N68" s="64"/>
      <c r="O68" s="64"/>
      <c r="P68" s="65"/>
    </row>
    <row r="69" ht="15" spans="1:16">
      <c r="A69" s="64"/>
      <c r="B69" s="64"/>
      <c r="C69" s="64"/>
      <c r="D69" s="64"/>
      <c r="E69" s="64"/>
      <c r="F69" s="64"/>
      <c r="G69" s="64"/>
      <c r="H69" s="64"/>
      <c r="I69" s="64"/>
      <c r="J69" s="64"/>
      <c r="K69" s="64"/>
      <c r="L69" s="64"/>
      <c r="M69" s="64"/>
      <c r="N69" s="64"/>
      <c r="O69" s="64"/>
      <c r="P69" s="65"/>
    </row>
    <row r="70" ht="15" spans="1:16">
      <c r="A70" s="64"/>
      <c r="B70" s="64"/>
      <c r="C70" s="64"/>
      <c r="D70" s="64"/>
      <c r="E70" s="64"/>
      <c r="F70" s="64"/>
      <c r="G70" s="64"/>
      <c r="H70" s="64"/>
      <c r="I70" s="64"/>
      <c r="J70" s="64"/>
      <c r="K70" s="64"/>
      <c r="L70" s="64"/>
      <c r="M70" s="64"/>
      <c r="N70" s="64"/>
      <c r="O70" s="64"/>
      <c r="P70" s="65"/>
    </row>
    <row r="71" ht="15" spans="1:16">
      <c r="A71" s="64"/>
      <c r="B71" s="64"/>
      <c r="C71" s="64"/>
      <c r="D71" s="64"/>
      <c r="E71" s="64"/>
      <c r="F71" s="64"/>
      <c r="G71" s="64"/>
      <c r="H71" s="64"/>
      <c r="I71" s="64"/>
      <c r="J71" s="64"/>
      <c r="K71" s="64"/>
      <c r="L71" s="64"/>
      <c r="M71" s="64"/>
      <c r="N71" s="64"/>
      <c r="O71" s="64"/>
      <c r="P71" s="65"/>
    </row>
    <row r="72" ht="15" spans="1:16">
      <c r="A72" s="64"/>
      <c r="B72" s="64"/>
      <c r="C72" s="64"/>
      <c r="D72" s="64"/>
      <c r="E72" s="64"/>
      <c r="F72" s="64"/>
      <c r="G72" s="64"/>
      <c r="H72" s="64"/>
      <c r="I72" s="64"/>
      <c r="J72" s="64"/>
      <c r="K72" s="64"/>
      <c r="L72" s="64"/>
      <c r="M72" s="64"/>
      <c r="N72" s="64"/>
      <c r="O72" s="64"/>
      <c r="P72" s="65"/>
    </row>
    <row r="73" ht="14.25" spans="1:16">
      <c r="A73" s="75"/>
      <c r="B73" s="75"/>
      <c r="C73" s="75"/>
      <c r="D73" s="75"/>
      <c r="E73" s="75"/>
      <c r="F73" s="75"/>
      <c r="G73" s="75"/>
      <c r="H73" s="75"/>
      <c r="I73" s="75"/>
      <c r="J73" s="75"/>
      <c r="K73" s="75"/>
      <c r="L73" s="75"/>
      <c r="M73" s="75"/>
      <c r="N73" s="75"/>
      <c r="O73" s="75"/>
      <c r="P73" s="65"/>
    </row>
    <row r="74" ht="14.25" spans="1:16">
      <c r="A74" s="75"/>
      <c r="B74" s="75"/>
      <c r="C74" s="75"/>
      <c r="D74" s="75"/>
      <c r="E74" s="75"/>
      <c r="F74" s="75"/>
      <c r="G74" s="75"/>
      <c r="H74" s="75"/>
      <c r="I74" s="75"/>
      <c r="J74" s="75"/>
      <c r="K74" s="75"/>
      <c r="L74" s="75"/>
      <c r="M74" s="75"/>
      <c r="N74" s="75"/>
      <c r="O74" s="75"/>
      <c r="P74" s="65"/>
    </row>
    <row r="75" ht="14.25" spans="1:16">
      <c r="A75" s="75"/>
      <c r="B75" s="75"/>
      <c r="C75" s="75"/>
      <c r="D75" s="75"/>
      <c r="E75" s="75"/>
      <c r="F75" s="75"/>
      <c r="G75" s="75"/>
      <c r="H75" s="75"/>
      <c r="I75" s="75"/>
      <c r="J75" s="75"/>
      <c r="K75" s="75"/>
      <c r="L75" s="75"/>
      <c r="M75" s="75"/>
      <c r="N75" s="75"/>
      <c r="O75" s="75"/>
      <c r="P75" s="65"/>
    </row>
    <row r="76" ht="14.25" spans="1:16">
      <c r="A76" s="75"/>
      <c r="B76" s="75"/>
      <c r="C76" s="75"/>
      <c r="D76" s="75"/>
      <c r="E76" s="75"/>
      <c r="F76" s="75"/>
      <c r="G76" s="75"/>
      <c r="H76" s="75"/>
      <c r="I76" s="75"/>
      <c r="J76" s="75"/>
      <c r="K76" s="75"/>
      <c r="L76" s="75"/>
      <c r="M76" s="75"/>
      <c r="N76" s="75"/>
      <c r="O76" s="75"/>
      <c r="P76" s="65"/>
    </row>
    <row r="77" ht="14.25" spans="1:16">
      <c r="A77" s="75"/>
      <c r="B77" s="75"/>
      <c r="C77" s="75"/>
      <c r="D77" s="75"/>
      <c r="E77" s="75"/>
      <c r="F77" s="75"/>
      <c r="G77" s="75"/>
      <c r="H77" s="75"/>
      <c r="I77" s="75"/>
      <c r="J77" s="75"/>
      <c r="K77" s="75"/>
      <c r="L77" s="75"/>
      <c r="M77" s="75"/>
      <c r="N77" s="75"/>
      <c r="O77" s="75"/>
      <c r="P77" s="65"/>
    </row>
    <row r="78" ht="14.25" spans="1:16">
      <c r="A78" s="76"/>
      <c r="B78" s="76"/>
      <c r="C78" s="76"/>
      <c r="D78" s="76"/>
      <c r="E78" s="76"/>
      <c r="F78" s="76"/>
      <c r="G78" s="76"/>
      <c r="H78" s="76"/>
      <c r="I78" s="76"/>
      <c r="J78" s="76"/>
      <c r="K78" s="76"/>
      <c r="L78" s="76"/>
      <c r="M78" s="76"/>
      <c r="N78" s="76"/>
      <c r="O78" s="76"/>
    </row>
    <row r="79" ht="14.25" spans="1:16">
      <c r="A79" s="76"/>
      <c r="B79" s="76"/>
      <c r="C79" s="76"/>
      <c r="D79" s="76"/>
      <c r="E79" s="76"/>
      <c r="F79" s="76"/>
      <c r="G79" s="76"/>
      <c r="H79" s="76"/>
      <c r="I79" s="76"/>
      <c r="J79" s="76"/>
      <c r="K79" s="76"/>
      <c r="L79" s="76"/>
      <c r="M79" s="76"/>
      <c r="N79" s="76"/>
      <c r="O79" s="76"/>
    </row>
    <row r="80" ht="14.25" spans="1:16">
      <c r="A80" s="76"/>
      <c r="B80" s="76"/>
      <c r="C80" s="76"/>
      <c r="D80" s="76"/>
      <c r="E80" s="76"/>
      <c r="F80" s="76"/>
      <c r="G80" s="76"/>
      <c r="H80" s="76"/>
      <c r="I80" s="76"/>
      <c r="J80" s="76"/>
      <c r="K80" s="76"/>
      <c r="L80" s="76"/>
      <c r="M80" s="76"/>
      <c r="N80" s="76"/>
      <c r="O80" s="76"/>
    </row>
    <row r="81" ht="14.25" spans="1:15">
      <c r="A81" s="76"/>
      <c r="B81" s="76"/>
      <c r="C81" s="76"/>
      <c r="D81" s="76"/>
      <c r="E81" s="76"/>
      <c r="F81" s="76"/>
      <c r="G81" s="76"/>
      <c r="H81" s="76"/>
      <c r="I81" s="76"/>
      <c r="J81" s="76"/>
      <c r="K81" s="76"/>
      <c r="L81" s="76"/>
      <c r="M81" s="76"/>
      <c r="N81" s="76"/>
      <c r="O81" s="76"/>
    </row>
    <row r="82" ht="14.25" spans="1:15">
      <c r="A82" s="76"/>
      <c r="B82" s="76"/>
      <c r="C82" s="76"/>
      <c r="D82" s="76"/>
      <c r="E82" s="76"/>
      <c r="F82" s="76"/>
      <c r="G82" s="76"/>
      <c r="H82" s="76"/>
      <c r="I82" s="76"/>
      <c r="J82" s="76"/>
      <c r="K82" s="76"/>
      <c r="L82" s="76"/>
      <c r="M82" s="76"/>
      <c r="N82" s="76"/>
      <c r="O82" s="76"/>
    </row>
    <row r="83" ht="14.25" spans="1:15">
      <c r="A83" s="76"/>
      <c r="B83" s="76"/>
      <c r="C83" s="76"/>
      <c r="D83" s="76"/>
      <c r="E83" s="76"/>
      <c r="F83" s="76"/>
      <c r="G83" s="76"/>
      <c r="H83" s="76"/>
      <c r="I83" s="76"/>
      <c r="J83" s="76"/>
      <c r="K83" s="76"/>
      <c r="L83" s="76"/>
      <c r="M83" s="76"/>
      <c r="N83" s="76"/>
      <c r="O83" s="76"/>
    </row>
    <row r="84" ht="14.25" spans="1:15">
      <c r="A84" s="76"/>
      <c r="B84" s="76"/>
      <c r="C84" s="76"/>
      <c r="D84" s="76"/>
      <c r="E84" s="76"/>
      <c r="F84" s="76"/>
      <c r="G84" s="76"/>
      <c r="H84" s="76"/>
      <c r="I84" s="76"/>
      <c r="J84" s="76"/>
      <c r="K84" s="76"/>
      <c r="L84" s="76"/>
      <c r="M84" s="76"/>
      <c r="N84" s="76"/>
      <c r="O84" s="76"/>
    </row>
    <row r="85" ht="14.25" spans="1:15">
      <c r="A85" s="76"/>
      <c r="B85" s="76"/>
      <c r="C85" s="76"/>
      <c r="D85" s="76"/>
      <c r="E85" s="76"/>
      <c r="F85" s="76"/>
      <c r="G85" s="76"/>
      <c r="H85" s="76"/>
      <c r="I85" s="76"/>
      <c r="J85" s="76"/>
      <c r="K85" s="76"/>
      <c r="L85" s="76"/>
      <c r="M85" s="76"/>
      <c r="N85" s="76"/>
      <c r="O85" s="76"/>
    </row>
    <row r="86" ht="14.25" spans="1:15">
      <c r="A86" s="76"/>
      <c r="B86" s="76"/>
      <c r="C86" s="76"/>
      <c r="D86" s="76"/>
      <c r="E86" s="76"/>
      <c r="F86" s="76"/>
      <c r="G86" s="76"/>
      <c r="H86" s="76"/>
      <c r="I86" s="76"/>
      <c r="J86" s="76"/>
      <c r="K86" s="76"/>
      <c r="L86" s="76"/>
      <c r="M86" s="76"/>
      <c r="N86" s="76"/>
      <c r="O86" s="76"/>
    </row>
    <row r="87" ht="14.25" spans="1:15">
      <c r="A87" s="76"/>
      <c r="B87" s="76"/>
      <c r="C87" s="76"/>
      <c r="D87" s="76"/>
      <c r="E87" s="76"/>
      <c r="F87" s="76"/>
      <c r="G87" s="76"/>
      <c r="H87" s="76"/>
      <c r="I87" s="76"/>
      <c r="J87" s="76"/>
      <c r="K87" s="76"/>
      <c r="L87" s="76"/>
      <c r="M87" s="76"/>
      <c r="N87" s="76"/>
      <c r="O87" s="76"/>
    </row>
  </sheetData>
  <mergeCells count="39">
    <mergeCell ref="A1:P1"/>
    <mergeCell ref="A2:P2"/>
    <mergeCell ref="A3:P3"/>
    <mergeCell ref="A5:G5"/>
    <mergeCell ref="J8:K8"/>
    <mergeCell ref="J11:K11"/>
    <mergeCell ref="J12:K12"/>
    <mergeCell ref="J13:K13"/>
    <mergeCell ref="J14:K14"/>
    <mergeCell ref="J15:K15"/>
    <mergeCell ref="J16:K16"/>
    <mergeCell ref="J17:K17"/>
    <mergeCell ref="J18:K18"/>
    <mergeCell ref="J19:K19"/>
    <mergeCell ref="J20:K20"/>
    <mergeCell ref="J21:K21"/>
    <mergeCell ref="J22:K22"/>
    <mergeCell ref="J23:K23"/>
    <mergeCell ref="J24:K24"/>
    <mergeCell ref="J25:K25"/>
    <mergeCell ref="A26:C26"/>
    <mergeCell ref="J26:K26"/>
    <mergeCell ref="A6:A7"/>
    <mergeCell ref="B6:B7"/>
    <mergeCell ref="C6:C7"/>
    <mergeCell ref="D6:D7"/>
    <mergeCell ref="E6:E7"/>
    <mergeCell ref="F6:F7"/>
    <mergeCell ref="G6:G7"/>
    <mergeCell ref="H6:H7"/>
    <mergeCell ref="I6:I7"/>
    <mergeCell ref="L6:L7"/>
    <mergeCell ref="M6:M7"/>
    <mergeCell ref="N6:N7"/>
    <mergeCell ref="O6:O7"/>
    <mergeCell ref="P6:P7"/>
    <mergeCell ref="Q6:Q7"/>
    <mergeCell ref="R6:R7"/>
    <mergeCell ref="J6:K7"/>
  </mergeCells>
  <printOptions horizontalCentered="1"/>
  <pageMargins left="0.590551181102362" right="0.590551181102362" top="0.866141732283464" bottom="0.866141732283464" header="0.47244094488189" footer="0.590551181102362"/>
  <pageSetup paperSize="9" scale="94" fitToHeight="0" orientation="landscape" blackAndWhite="1"/>
  <headerFooter scaleWithDoc="0">
    <oddFooter>&amp;L&amp;"宋体,常规"&amp;11被评估单位填表人：
填表日期：2015年  月&amp;R&amp;"宋体,常规"&amp;11评估人员：</oddFooter>
  </headerFooter>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5">
    <pageSetUpPr fitToPage="1"/>
  </sheetPr>
  <dimension ref="A1:Q90"/>
  <sheetViews>
    <sheetView view="pageBreakPreview" zoomScaleNormal="100" workbookViewId="0">
      <selection activeCell="K27" sqref="K27"/>
    </sheetView>
  </sheetViews>
  <sheetFormatPr defaultColWidth="9" defaultRowHeight="12.75"/>
  <cols>
    <col min="1" max="1" width="3.5" style="48" customWidth="1"/>
    <col min="2" max="2" width="8.5" style="48" customWidth="1"/>
    <col min="3" max="3" width="9" style="48"/>
    <col min="4" max="4" width="10.8333333333333" style="48" customWidth="1"/>
    <col min="5" max="5" width="8" style="48" customWidth="1"/>
    <col min="6" max="6" width="11" style="48" customWidth="1"/>
    <col min="7" max="7" width="9" style="48" customWidth="1"/>
    <col min="8" max="9" width="4.5" style="48" customWidth="1"/>
    <col min="10" max="10" width="9.33333333333333" style="48" customWidth="1"/>
    <col min="11" max="11" width="7.5" style="48" customWidth="1"/>
    <col min="12" max="12" width="10.5" style="48" customWidth="1"/>
    <col min="13" max="13" width="11.1666666666667" style="48" customWidth="1"/>
    <col min="14" max="14" width="10.1666666666667" style="48" customWidth="1"/>
    <col min="15" max="15" width="9.5" style="48" customWidth="1"/>
    <col min="16" max="16" width="7.33333333333333" style="48" customWidth="1"/>
    <col min="17" max="17" width="8.16666666666667" style="48" customWidth="1"/>
    <col min="18" max="16384" width="9" style="48"/>
  </cols>
  <sheetData>
    <row r="1" s="46" customFormat="1" ht="30" customHeight="1" spans="1:17">
      <c r="A1" s="49" t="s">
        <v>521</v>
      </c>
      <c r="B1" s="49"/>
      <c r="C1" s="49"/>
      <c r="D1" s="49"/>
      <c r="E1" s="49"/>
      <c r="F1" s="49"/>
      <c r="G1" s="49"/>
      <c r="H1" s="49"/>
      <c r="I1" s="49"/>
      <c r="J1" s="49"/>
      <c r="K1" s="49"/>
      <c r="L1" s="49"/>
      <c r="M1" s="49"/>
      <c r="N1" s="49"/>
      <c r="O1" s="49"/>
      <c r="P1" s="49"/>
      <c r="Q1" s="49"/>
    </row>
    <row r="2" s="46" customFormat="1" ht="17.25" customHeight="1" spans="1:17">
      <c r="A2" s="289" t="s">
        <v>501</v>
      </c>
      <c r="B2" s="289"/>
      <c r="C2" s="289"/>
      <c r="D2" s="289"/>
      <c r="E2" s="289"/>
      <c r="F2" s="289"/>
      <c r="G2" s="289"/>
      <c r="H2" s="289"/>
      <c r="I2" s="289"/>
      <c r="J2" s="289"/>
      <c r="K2" s="289"/>
      <c r="L2" s="289"/>
      <c r="M2" s="289"/>
      <c r="N2" s="289"/>
      <c r="O2" s="289"/>
      <c r="P2" s="294"/>
      <c r="Q2" s="294"/>
    </row>
    <row r="3" s="76" customFormat="1" ht="16.5" customHeight="1" spans="1:17">
      <c r="A3" s="50" t="str">
        <f>公用信息!E7</f>
        <v>评估基准日：2025年10月31日</v>
      </c>
      <c r="B3" s="50"/>
      <c r="C3" s="50"/>
      <c r="D3" s="50"/>
      <c r="E3" s="50"/>
      <c r="F3" s="50"/>
      <c r="G3" s="50"/>
      <c r="H3" s="50"/>
      <c r="I3" s="50"/>
      <c r="J3" s="50"/>
      <c r="K3" s="51"/>
      <c r="L3" s="51"/>
      <c r="M3" s="51"/>
      <c r="N3" s="51"/>
      <c r="O3" s="51"/>
      <c r="P3" s="251"/>
      <c r="Q3" s="251"/>
    </row>
    <row r="4" s="76" customFormat="1" ht="16.5" customHeight="1" spans="1:17">
      <c r="A4" s="52"/>
      <c r="B4" s="50"/>
      <c r="C4" s="50"/>
      <c r="D4" s="50"/>
      <c r="E4" s="50"/>
      <c r="F4" s="50"/>
      <c r="G4" s="50"/>
      <c r="H4" s="50"/>
      <c r="I4" s="50"/>
      <c r="J4" s="50"/>
      <c r="K4" s="51"/>
      <c r="L4" s="51"/>
      <c r="M4" s="51"/>
      <c r="N4" s="51"/>
      <c r="O4" s="51"/>
      <c r="P4" s="155" t="s">
        <v>522</v>
      </c>
      <c r="Q4" s="295"/>
    </row>
    <row r="5" s="76" customFormat="1" ht="16.5" customHeight="1" spans="1:17">
      <c r="A5" s="291" t="str">
        <f>公用信息!E6</f>
        <v>被评估单位：杭州建德杭氧气体有限公司</v>
      </c>
      <c r="B5" s="291"/>
      <c r="C5" s="291"/>
      <c r="D5" s="291"/>
      <c r="E5" s="291"/>
      <c r="F5" s="64"/>
      <c r="G5" s="64"/>
      <c r="H5" s="64"/>
      <c r="I5" s="64"/>
      <c r="J5" s="64"/>
      <c r="K5" s="64"/>
      <c r="L5" s="64"/>
      <c r="M5" s="64"/>
      <c r="N5" s="64"/>
      <c r="O5" s="64"/>
      <c r="P5" s="75"/>
      <c r="Q5" s="135" t="e">
        <f>#REF!</f>
        <v>#REF!</v>
      </c>
    </row>
    <row r="6" s="293" customFormat="1" ht="51.75" customHeight="1" spans="1:17">
      <c r="A6" s="56" t="s">
        <v>175</v>
      </c>
      <c r="B6" s="186" t="s">
        <v>523</v>
      </c>
      <c r="C6" s="296" t="s">
        <v>524</v>
      </c>
      <c r="D6" s="297" t="s">
        <v>505</v>
      </c>
      <c r="E6" s="186" t="s">
        <v>525</v>
      </c>
      <c r="F6" s="186" t="s">
        <v>526</v>
      </c>
      <c r="G6" s="186" t="s">
        <v>527</v>
      </c>
      <c r="H6" s="186" t="s">
        <v>528</v>
      </c>
      <c r="I6" s="186" t="s">
        <v>529</v>
      </c>
      <c r="J6" s="186" t="s">
        <v>530</v>
      </c>
      <c r="K6" s="186" t="s">
        <v>531</v>
      </c>
      <c r="L6" s="186" t="s">
        <v>405</v>
      </c>
      <c r="M6" s="298" t="s">
        <v>111</v>
      </c>
      <c r="N6" s="186" t="s">
        <v>112</v>
      </c>
      <c r="O6" s="186" t="s">
        <v>113</v>
      </c>
      <c r="P6" s="265" t="s">
        <v>532</v>
      </c>
      <c r="Q6" s="160" t="s">
        <v>247</v>
      </c>
    </row>
    <row r="7" s="76" customFormat="1" ht="16.5" customHeight="1" spans="1:17">
      <c r="A7" s="56"/>
      <c r="B7" s="56"/>
      <c r="C7" s="161"/>
      <c r="D7" s="161"/>
      <c r="E7" s="60"/>
      <c r="F7" s="61"/>
      <c r="G7" s="56"/>
      <c r="H7" s="56"/>
      <c r="I7" s="56"/>
      <c r="J7" s="56"/>
      <c r="K7" s="162"/>
      <c r="L7" s="62"/>
      <c r="M7" s="66"/>
      <c r="N7" s="62"/>
      <c r="O7" s="62">
        <f>N7-M7</f>
        <v>0</v>
      </c>
      <c r="P7" s="62" t="str">
        <f>IF(M7=0,"",O7/M7*100)</f>
        <v/>
      </c>
      <c r="Q7" s="299"/>
    </row>
    <row r="8" s="76" customFormat="1" ht="16.5" customHeight="1" spans="1:17">
      <c r="A8" s="56"/>
      <c r="B8" s="56"/>
      <c r="C8" s="161"/>
      <c r="D8" s="161"/>
      <c r="E8" s="60"/>
      <c r="F8" s="61"/>
      <c r="G8" s="56"/>
      <c r="H8" s="56"/>
      <c r="I8" s="56"/>
      <c r="J8" s="56"/>
      <c r="K8" s="162"/>
      <c r="L8" s="62"/>
      <c r="M8" s="62"/>
      <c r="N8" s="62"/>
      <c r="O8" s="62">
        <f t="shared" ref="O8:O30" si="0">N8-M8</f>
        <v>0</v>
      </c>
      <c r="P8" s="62" t="str">
        <f t="shared" ref="P8:P30" si="1">IF(M8=0,"",O8/M8*100)</f>
        <v/>
      </c>
      <c r="Q8" s="299"/>
    </row>
    <row r="9" s="76" customFormat="1" ht="16.5" customHeight="1" spans="1:17">
      <c r="A9" s="56"/>
      <c r="B9" s="56"/>
      <c r="C9" s="161"/>
      <c r="D9" s="161"/>
      <c r="E9" s="60"/>
      <c r="F9" s="61"/>
      <c r="G9" s="56"/>
      <c r="H9" s="56"/>
      <c r="I9" s="56"/>
      <c r="J9" s="56"/>
      <c r="K9" s="162"/>
      <c r="L9" s="62"/>
      <c r="M9" s="62"/>
      <c r="N9" s="62"/>
      <c r="O9" s="62">
        <f t="shared" si="0"/>
        <v>0</v>
      </c>
      <c r="P9" s="62" t="str">
        <f t="shared" si="1"/>
        <v/>
      </c>
      <c r="Q9" s="299"/>
    </row>
    <row r="10" s="76" customFormat="1" ht="16.5" customHeight="1" spans="1:17">
      <c r="A10" s="56"/>
      <c r="B10" s="56"/>
      <c r="C10" s="161"/>
      <c r="D10" s="161"/>
      <c r="E10" s="60"/>
      <c r="F10" s="61"/>
      <c r="G10" s="56"/>
      <c r="H10" s="56"/>
      <c r="I10" s="56"/>
      <c r="J10" s="56"/>
      <c r="K10" s="162"/>
      <c r="L10" s="62"/>
      <c r="M10" s="62"/>
      <c r="N10" s="62"/>
      <c r="O10" s="62">
        <f t="shared" si="0"/>
        <v>0</v>
      </c>
      <c r="P10" s="62" t="str">
        <f t="shared" si="1"/>
        <v/>
      </c>
      <c r="Q10" s="299"/>
    </row>
    <row r="11" s="76" customFormat="1" ht="16.5" customHeight="1" spans="1:17">
      <c r="A11" s="56"/>
      <c r="B11" s="56"/>
      <c r="C11" s="161"/>
      <c r="D11" s="161"/>
      <c r="E11" s="60"/>
      <c r="F11" s="61"/>
      <c r="G11" s="56"/>
      <c r="H11" s="56"/>
      <c r="I11" s="56"/>
      <c r="J11" s="56"/>
      <c r="K11" s="162"/>
      <c r="L11" s="62"/>
      <c r="M11" s="62"/>
      <c r="N11" s="62"/>
      <c r="O11" s="62">
        <f t="shared" si="0"/>
        <v>0</v>
      </c>
      <c r="P11" s="62" t="str">
        <f t="shared" si="1"/>
        <v/>
      </c>
      <c r="Q11" s="299"/>
    </row>
    <row r="12" s="76" customFormat="1" ht="16.5" customHeight="1" spans="1:17">
      <c r="A12" s="56"/>
      <c r="B12" s="56"/>
      <c r="C12" s="161"/>
      <c r="D12" s="161"/>
      <c r="E12" s="60"/>
      <c r="F12" s="61"/>
      <c r="G12" s="56"/>
      <c r="H12" s="56"/>
      <c r="I12" s="56"/>
      <c r="J12" s="56"/>
      <c r="K12" s="162"/>
      <c r="L12" s="62"/>
      <c r="M12" s="62"/>
      <c r="N12" s="62"/>
      <c r="O12" s="62">
        <f t="shared" si="0"/>
        <v>0</v>
      </c>
      <c r="P12" s="62" t="str">
        <f t="shared" si="1"/>
        <v/>
      </c>
      <c r="Q12" s="299"/>
    </row>
    <row r="13" s="76" customFormat="1" ht="16.5" customHeight="1" spans="1:17">
      <c r="A13" s="56"/>
      <c r="B13" s="56"/>
      <c r="C13" s="161"/>
      <c r="D13" s="161"/>
      <c r="E13" s="60"/>
      <c r="F13" s="61"/>
      <c r="G13" s="56"/>
      <c r="H13" s="56"/>
      <c r="I13" s="56"/>
      <c r="J13" s="56"/>
      <c r="K13" s="162"/>
      <c r="L13" s="62"/>
      <c r="M13" s="62"/>
      <c r="N13" s="62"/>
      <c r="O13" s="62">
        <f t="shared" si="0"/>
        <v>0</v>
      </c>
      <c r="P13" s="62" t="str">
        <f t="shared" si="1"/>
        <v/>
      </c>
      <c r="Q13" s="299"/>
    </row>
    <row r="14" s="76" customFormat="1" ht="16.5" customHeight="1" spans="1:17">
      <c r="A14" s="56"/>
      <c r="B14" s="56"/>
      <c r="C14" s="161"/>
      <c r="D14" s="161"/>
      <c r="E14" s="60"/>
      <c r="F14" s="61"/>
      <c r="G14" s="56"/>
      <c r="H14" s="56"/>
      <c r="I14" s="56"/>
      <c r="J14" s="56"/>
      <c r="K14" s="162"/>
      <c r="L14" s="62"/>
      <c r="M14" s="62"/>
      <c r="N14" s="62"/>
      <c r="O14" s="62">
        <f t="shared" si="0"/>
        <v>0</v>
      </c>
      <c r="P14" s="62" t="str">
        <f t="shared" si="1"/>
        <v/>
      </c>
      <c r="Q14" s="299"/>
    </row>
    <row r="15" s="76" customFormat="1" ht="16.5" customHeight="1" spans="1:17">
      <c r="A15" s="56"/>
      <c r="B15" s="56"/>
      <c r="C15" s="161"/>
      <c r="D15" s="161"/>
      <c r="E15" s="60"/>
      <c r="F15" s="61"/>
      <c r="G15" s="56"/>
      <c r="H15" s="56"/>
      <c r="I15" s="56"/>
      <c r="J15" s="56"/>
      <c r="K15" s="162"/>
      <c r="L15" s="62"/>
      <c r="M15" s="62"/>
      <c r="N15" s="62"/>
      <c r="O15" s="62">
        <f t="shared" si="0"/>
        <v>0</v>
      </c>
      <c r="P15" s="62" t="str">
        <f t="shared" si="1"/>
        <v/>
      </c>
      <c r="Q15" s="299"/>
    </row>
    <row r="16" s="76" customFormat="1" ht="16.5" customHeight="1" spans="1:17">
      <c r="A16" s="56"/>
      <c r="B16" s="56"/>
      <c r="C16" s="161"/>
      <c r="D16" s="161"/>
      <c r="E16" s="60"/>
      <c r="F16" s="61"/>
      <c r="G16" s="56"/>
      <c r="H16" s="56"/>
      <c r="I16" s="56"/>
      <c r="J16" s="56"/>
      <c r="K16" s="162"/>
      <c r="L16" s="62"/>
      <c r="M16" s="62"/>
      <c r="N16" s="62"/>
      <c r="O16" s="62">
        <f t="shared" si="0"/>
        <v>0</v>
      </c>
      <c r="P16" s="62" t="str">
        <f t="shared" si="1"/>
        <v/>
      </c>
      <c r="Q16" s="299"/>
    </row>
    <row r="17" s="76" customFormat="1" ht="16.5" customHeight="1" spans="1:17">
      <c r="A17" s="56"/>
      <c r="B17" s="56"/>
      <c r="C17" s="161"/>
      <c r="D17" s="161"/>
      <c r="E17" s="60"/>
      <c r="F17" s="61"/>
      <c r="G17" s="56"/>
      <c r="H17" s="56"/>
      <c r="I17" s="56"/>
      <c r="J17" s="56"/>
      <c r="K17" s="162"/>
      <c r="L17" s="62"/>
      <c r="M17" s="62"/>
      <c r="N17" s="62"/>
      <c r="O17" s="62">
        <f t="shared" si="0"/>
        <v>0</v>
      </c>
      <c r="P17" s="62" t="str">
        <f t="shared" si="1"/>
        <v/>
      </c>
      <c r="Q17" s="299"/>
    </row>
    <row r="18" s="76" customFormat="1" ht="16.5" customHeight="1" spans="1:17">
      <c r="A18" s="56"/>
      <c r="B18" s="56"/>
      <c r="C18" s="161"/>
      <c r="D18" s="161"/>
      <c r="E18" s="60"/>
      <c r="F18" s="61"/>
      <c r="G18" s="56"/>
      <c r="H18" s="56"/>
      <c r="I18" s="56"/>
      <c r="J18" s="56"/>
      <c r="K18" s="162"/>
      <c r="L18" s="62"/>
      <c r="M18" s="62"/>
      <c r="N18" s="62"/>
      <c r="O18" s="62">
        <f t="shared" si="0"/>
        <v>0</v>
      </c>
      <c r="P18" s="62" t="str">
        <f t="shared" si="1"/>
        <v/>
      </c>
      <c r="Q18" s="299"/>
    </row>
    <row r="19" s="76" customFormat="1" ht="16.5" customHeight="1" spans="1:17">
      <c r="A19" s="56"/>
      <c r="B19" s="56"/>
      <c r="C19" s="161"/>
      <c r="D19" s="161"/>
      <c r="E19" s="60"/>
      <c r="F19" s="61"/>
      <c r="G19" s="56"/>
      <c r="H19" s="56"/>
      <c r="I19" s="56"/>
      <c r="J19" s="56"/>
      <c r="K19" s="162"/>
      <c r="L19" s="62"/>
      <c r="M19" s="62"/>
      <c r="N19" s="62"/>
      <c r="O19" s="62">
        <f t="shared" si="0"/>
        <v>0</v>
      </c>
      <c r="P19" s="62" t="str">
        <f t="shared" si="1"/>
        <v/>
      </c>
      <c r="Q19" s="299"/>
    </row>
    <row r="20" s="76" customFormat="1" ht="16.5" customHeight="1" spans="1:17">
      <c r="A20" s="56"/>
      <c r="B20" s="56"/>
      <c r="C20" s="161"/>
      <c r="D20" s="161"/>
      <c r="E20" s="60"/>
      <c r="F20" s="61"/>
      <c r="G20" s="56"/>
      <c r="H20" s="56"/>
      <c r="I20" s="56"/>
      <c r="J20" s="56"/>
      <c r="K20" s="162"/>
      <c r="L20" s="62"/>
      <c r="M20" s="62"/>
      <c r="N20" s="62"/>
      <c r="O20" s="62">
        <f t="shared" si="0"/>
        <v>0</v>
      </c>
      <c r="P20" s="62" t="str">
        <f t="shared" si="1"/>
        <v/>
      </c>
      <c r="Q20" s="299"/>
    </row>
    <row r="21" s="76" customFormat="1" ht="16.5" customHeight="1" spans="1:17">
      <c r="A21" s="56"/>
      <c r="B21" s="56"/>
      <c r="C21" s="161"/>
      <c r="D21" s="161"/>
      <c r="E21" s="60"/>
      <c r="F21" s="61"/>
      <c r="G21" s="56"/>
      <c r="H21" s="56"/>
      <c r="I21" s="56"/>
      <c r="J21" s="56"/>
      <c r="K21" s="162"/>
      <c r="L21" s="62"/>
      <c r="M21" s="62"/>
      <c r="N21" s="62"/>
      <c r="O21" s="62">
        <f t="shared" si="0"/>
        <v>0</v>
      </c>
      <c r="P21" s="62" t="str">
        <f t="shared" si="1"/>
        <v/>
      </c>
      <c r="Q21" s="299"/>
    </row>
    <row r="22" s="76" customFormat="1" ht="16.5" customHeight="1" spans="1:17">
      <c r="A22" s="56"/>
      <c r="B22" s="56"/>
      <c r="C22" s="161"/>
      <c r="D22" s="161"/>
      <c r="E22" s="60"/>
      <c r="F22" s="61"/>
      <c r="G22" s="56"/>
      <c r="H22" s="56"/>
      <c r="I22" s="56"/>
      <c r="J22" s="56"/>
      <c r="K22" s="162"/>
      <c r="L22" s="62"/>
      <c r="M22" s="62"/>
      <c r="N22" s="62"/>
      <c r="O22" s="62">
        <f t="shared" si="0"/>
        <v>0</v>
      </c>
      <c r="P22" s="62" t="str">
        <f t="shared" si="1"/>
        <v/>
      </c>
      <c r="Q22" s="299"/>
    </row>
    <row r="23" s="76" customFormat="1" ht="16.5" customHeight="1" spans="1:17">
      <c r="A23" s="56"/>
      <c r="B23" s="56"/>
      <c r="C23" s="161"/>
      <c r="D23" s="161"/>
      <c r="E23" s="60"/>
      <c r="F23" s="61"/>
      <c r="G23" s="56"/>
      <c r="H23" s="56"/>
      <c r="I23" s="56"/>
      <c r="J23" s="56"/>
      <c r="K23" s="162"/>
      <c r="L23" s="62"/>
      <c r="M23" s="62"/>
      <c r="N23" s="62"/>
      <c r="O23" s="62">
        <f t="shared" si="0"/>
        <v>0</v>
      </c>
      <c r="P23" s="62" t="str">
        <f t="shared" si="1"/>
        <v/>
      </c>
      <c r="Q23" s="299"/>
    </row>
    <row r="24" s="76" customFormat="1" ht="16.5" customHeight="1" spans="1:17">
      <c r="A24" s="56"/>
      <c r="B24" s="56"/>
      <c r="C24" s="161"/>
      <c r="D24" s="161"/>
      <c r="E24" s="60"/>
      <c r="F24" s="61"/>
      <c r="G24" s="56"/>
      <c r="H24" s="56"/>
      <c r="I24" s="56"/>
      <c r="J24" s="56"/>
      <c r="K24" s="162"/>
      <c r="L24" s="62"/>
      <c r="M24" s="62"/>
      <c r="N24" s="62"/>
      <c r="O24" s="62">
        <f t="shared" si="0"/>
        <v>0</v>
      </c>
      <c r="P24" s="62" t="str">
        <f t="shared" si="1"/>
        <v/>
      </c>
      <c r="Q24" s="299"/>
    </row>
    <row r="25" s="76" customFormat="1" ht="16.5" customHeight="1" spans="1:17">
      <c r="A25" s="56"/>
      <c r="B25" s="56"/>
      <c r="C25" s="161"/>
      <c r="D25" s="161"/>
      <c r="E25" s="60"/>
      <c r="F25" s="61"/>
      <c r="G25" s="56"/>
      <c r="H25" s="56"/>
      <c r="I25" s="56"/>
      <c r="J25" s="56"/>
      <c r="K25" s="162"/>
      <c r="L25" s="62"/>
      <c r="M25" s="62"/>
      <c r="N25" s="62"/>
      <c r="O25" s="62">
        <f t="shared" si="0"/>
        <v>0</v>
      </c>
      <c r="P25" s="62" t="str">
        <f t="shared" si="1"/>
        <v/>
      </c>
      <c r="Q25" s="299"/>
    </row>
    <row r="26" s="76" customFormat="1" ht="16.5" customHeight="1" spans="1:17">
      <c r="A26" s="56"/>
      <c r="B26" s="56"/>
      <c r="C26" s="161"/>
      <c r="D26" s="161"/>
      <c r="E26" s="60"/>
      <c r="F26" s="61"/>
      <c r="G26" s="56"/>
      <c r="H26" s="56"/>
      <c r="I26" s="56"/>
      <c r="J26" s="56"/>
      <c r="K26" s="162"/>
      <c r="L26" s="62"/>
      <c r="M26" s="62"/>
      <c r="N26" s="62"/>
      <c r="O26" s="62">
        <f t="shared" si="0"/>
        <v>0</v>
      </c>
      <c r="P26" s="62" t="str">
        <f t="shared" si="1"/>
        <v/>
      </c>
      <c r="Q26" s="299"/>
    </row>
    <row r="27" s="76" customFormat="1" ht="16.5" customHeight="1" spans="1:17">
      <c r="A27" s="56"/>
      <c r="B27" s="56"/>
      <c r="C27" s="161"/>
      <c r="D27" s="161"/>
      <c r="E27" s="60"/>
      <c r="F27" s="61"/>
      <c r="G27" s="56"/>
      <c r="H27" s="56"/>
      <c r="I27" s="56"/>
      <c r="J27" s="56"/>
      <c r="K27" s="162"/>
      <c r="L27" s="62"/>
      <c r="M27" s="62"/>
      <c r="N27" s="62"/>
      <c r="O27" s="62">
        <f t="shared" si="0"/>
        <v>0</v>
      </c>
      <c r="P27" s="62" t="str">
        <f t="shared" si="1"/>
        <v/>
      </c>
      <c r="Q27" s="299"/>
    </row>
    <row r="28" s="76" customFormat="1" ht="16.5" customHeight="1" spans="1:17">
      <c r="A28" s="67" t="s">
        <v>309</v>
      </c>
      <c r="B28" s="300"/>
      <c r="C28" s="301"/>
      <c r="D28" s="301"/>
      <c r="E28" s="56"/>
      <c r="F28" s="61"/>
      <c r="G28" s="61"/>
      <c r="H28" s="61"/>
      <c r="I28" s="94"/>
      <c r="J28" s="162" t="s">
        <v>241</v>
      </c>
      <c r="K28" s="112"/>
      <c r="L28" s="62"/>
      <c r="M28" s="62">
        <f>SUM(M7:M27)</f>
        <v>0</v>
      </c>
      <c r="N28" s="62">
        <f>SUM(N7:N27)</f>
        <v>0</v>
      </c>
      <c r="O28" s="62">
        <f t="shared" si="0"/>
        <v>0</v>
      </c>
      <c r="P28" s="62" t="str">
        <f t="shared" si="1"/>
        <v/>
      </c>
      <c r="Q28" s="302" t="s">
        <v>241</v>
      </c>
    </row>
    <row r="29" s="76" customFormat="1" ht="16.5" customHeight="1" spans="1:17">
      <c r="A29" s="67" t="s">
        <v>514</v>
      </c>
      <c r="B29" s="143"/>
      <c r="C29" s="57"/>
      <c r="D29" s="57"/>
      <c r="E29" s="56"/>
      <c r="F29" s="61"/>
      <c r="G29" s="61"/>
      <c r="H29" s="61"/>
      <c r="I29" s="94"/>
      <c r="J29" s="162"/>
      <c r="K29" s="112"/>
      <c r="L29" s="62"/>
      <c r="M29" s="62"/>
      <c r="N29" s="139"/>
      <c r="O29" s="62">
        <f t="shared" si="0"/>
        <v>0</v>
      </c>
      <c r="P29" s="62" t="str">
        <f t="shared" si="1"/>
        <v/>
      </c>
      <c r="Q29" s="302" t="s">
        <v>241</v>
      </c>
    </row>
    <row r="30" s="76" customFormat="1" ht="16.5" customHeight="1" spans="1:17">
      <c r="A30" s="67" t="s">
        <v>309</v>
      </c>
      <c r="B30" s="143"/>
      <c r="C30" s="57"/>
      <c r="D30" s="57"/>
      <c r="E30" s="56"/>
      <c r="F30" s="61"/>
      <c r="G30" s="61"/>
      <c r="H30" s="61"/>
      <c r="I30" s="63"/>
      <c r="J30" s="162"/>
      <c r="K30" s="112"/>
      <c r="L30" s="62"/>
      <c r="M30" s="62">
        <f>M28-M29</f>
        <v>0</v>
      </c>
      <c r="N30" s="62">
        <f>N28-N29</f>
        <v>0</v>
      </c>
      <c r="O30" s="62">
        <f t="shared" si="0"/>
        <v>0</v>
      </c>
      <c r="P30" s="62" t="str">
        <f t="shared" si="1"/>
        <v/>
      </c>
      <c r="Q30" s="302" t="s">
        <v>241</v>
      </c>
    </row>
    <row r="31" ht="13.5" customHeight="1" spans="1:17">
      <c r="A31" s="84"/>
      <c r="B31" s="84"/>
      <c r="C31" s="84"/>
      <c r="D31" s="84"/>
      <c r="E31" s="84"/>
      <c r="F31" s="64"/>
      <c r="G31" s="64"/>
      <c r="H31" s="64"/>
      <c r="I31" s="64"/>
      <c r="J31" s="64"/>
      <c r="K31" s="64"/>
      <c r="L31" s="64"/>
      <c r="M31" s="64"/>
      <c r="N31" s="64"/>
      <c r="O31" s="64"/>
      <c r="P31" s="64"/>
      <c r="Q31" s="64"/>
    </row>
    <row r="32" ht="13.5" customHeight="1" spans="1:17">
      <c r="A32" s="71"/>
      <c r="B32" s="64"/>
      <c r="C32" s="64"/>
      <c r="D32" s="64"/>
      <c r="E32" s="64"/>
      <c r="F32" s="64"/>
      <c r="G32" s="64"/>
      <c r="H32" s="64"/>
      <c r="I32" s="64"/>
      <c r="J32" s="64"/>
      <c r="K32" s="64"/>
      <c r="L32" s="64"/>
      <c r="M32" s="64"/>
      <c r="N32" s="64"/>
      <c r="O32" s="64"/>
      <c r="P32" s="65"/>
    </row>
    <row r="33" ht="15" spans="1:16">
      <c r="A33" s="64"/>
      <c r="B33" s="64"/>
      <c r="C33" s="64"/>
      <c r="D33" s="64"/>
      <c r="E33" s="64"/>
      <c r="F33" s="64"/>
      <c r="G33" s="64"/>
      <c r="H33" s="64"/>
      <c r="I33" s="64"/>
      <c r="J33" s="64"/>
      <c r="K33" s="64"/>
      <c r="L33" s="64"/>
      <c r="M33" s="64"/>
      <c r="N33" s="64"/>
      <c r="O33" s="64"/>
      <c r="P33" s="65"/>
    </row>
    <row r="34" ht="15" spans="1:16">
      <c r="A34" s="64"/>
      <c r="B34" s="64"/>
      <c r="C34" s="64"/>
      <c r="D34" s="64"/>
      <c r="E34" s="64"/>
      <c r="F34" s="64"/>
      <c r="G34" s="64"/>
      <c r="H34" s="64"/>
      <c r="I34" s="64"/>
      <c r="J34" s="64"/>
      <c r="K34" s="64"/>
      <c r="L34" s="64"/>
      <c r="M34" s="64"/>
      <c r="N34" s="64"/>
      <c r="O34" s="64"/>
      <c r="P34" s="65"/>
    </row>
    <row r="35" ht="15" spans="1:16">
      <c r="A35" s="64"/>
      <c r="B35" s="64"/>
      <c r="C35" s="64"/>
      <c r="D35" s="64"/>
      <c r="E35" s="64"/>
      <c r="F35" s="64"/>
      <c r="G35" s="64"/>
      <c r="H35" s="64"/>
      <c r="I35" s="64"/>
      <c r="J35" s="64"/>
      <c r="K35" s="64"/>
      <c r="L35" s="64"/>
      <c r="M35" s="64"/>
      <c r="N35" s="64"/>
      <c r="O35" s="64"/>
      <c r="P35" s="65"/>
    </row>
    <row r="36" ht="15" spans="1:16">
      <c r="A36" s="64"/>
      <c r="B36" s="64"/>
      <c r="C36" s="64"/>
      <c r="D36" s="64"/>
      <c r="E36" s="64"/>
      <c r="F36" s="64"/>
      <c r="G36" s="64"/>
      <c r="H36" s="64"/>
      <c r="I36" s="64"/>
      <c r="J36" s="64"/>
      <c r="K36" s="64"/>
      <c r="L36" s="64"/>
      <c r="M36" s="64"/>
      <c r="N36" s="64"/>
      <c r="O36" s="64"/>
      <c r="P36" s="65"/>
    </row>
    <row r="37" ht="15" spans="1:16">
      <c r="A37" s="64"/>
      <c r="B37" s="64"/>
      <c r="C37" s="64"/>
      <c r="D37" s="64"/>
      <c r="E37" s="64"/>
      <c r="F37" s="64"/>
      <c r="G37" s="64"/>
      <c r="H37" s="64"/>
      <c r="I37" s="64"/>
      <c r="J37" s="64"/>
      <c r="K37" s="64"/>
      <c r="L37" s="64"/>
      <c r="M37" s="64"/>
      <c r="N37" s="64"/>
      <c r="O37" s="64"/>
      <c r="P37" s="65"/>
    </row>
    <row r="38" ht="15" spans="1:16">
      <c r="A38" s="64"/>
      <c r="B38" s="64"/>
      <c r="C38" s="64"/>
      <c r="D38" s="64"/>
      <c r="E38" s="64"/>
      <c r="F38" s="64"/>
      <c r="G38" s="64"/>
      <c r="H38" s="64"/>
      <c r="I38" s="64"/>
      <c r="J38" s="64"/>
      <c r="K38" s="64"/>
      <c r="L38" s="64"/>
      <c r="M38" s="64"/>
      <c r="N38" s="64"/>
      <c r="O38" s="64"/>
      <c r="P38" s="65"/>
    </row>
    <row r="39" ht="15" spans="1:16">
      <c r="A39" s="64"/>
      <c r="B39" s="64"/>
      <c r="C39" s="64"/>
      <c r="D39" s="64"/>
      <c r="E39" s="64"/>
      <c r="F39" s="64"/>
      <c r="G39" s="64"/>
      <c r="H39" s="64"/>
      <c r="I39" s="64"/>
      <c r="J39" s="64"/>
      <c r="K39" s="64"/>
      <c r="L39" s="64"/>
      <c r="M39" s="64"/>
      <c r="N39" s="64"/>
      <c r="O39" s="64"/>
      <c r="P39" s="65"/>
    </row>
    <row r="40" ht="15" spans="1:16">
      <c r="A40" s="64"/>
      <c r="B40" s="64"/>
      <c r="C40" s="64"/>
      <c r="D40" s="64"/>
      <c r="E40" s="64"/>
      <c r="F40" s="64"/>
      <c r="G40" s="64"/>
      <c r="H40" s="64"/>
      <c r="I40" s="64"/>
      <c r="J40" s="64"/>
      <c r="K40" s="64"/>
      <c r="L40" s="64"/>
      <c r="M40" s="64"/>
      <c r="N40" s="64"/>
      <c r="O40" s="64"/>
      <c r="P40" s="65"/>
    </row>
    <row r="41" ht="15" spans="1:16">
      <c r="A41" s="64"/>
      <c r="B41" s="64"/>
      <c r="C41" s="64"/>
      <c r="D41" s="64"/>
      <c r="E41" s="64"/>
      <c r="F41" s="64"/>
      <c r="G41" s="64"/>
      <c r="H41" s="64"/>
      <c r="I41" s="64"/>
      <c r="J41" s="64"/>
      <c r="K41" s="64"/>
      <c r="L41" s="64"/>
      <c r="M41" s="64"/>
      <c r="N41" s="64"/>
      <c r="O41" s="64"/>
      <c r="P41" s="65"/>
    </row>
    <row r="42" ht="15" spans="1:16">
      <c r="A42" s="64"/>
      <c r="B42" s="64"/>
      <c r="C42" s="64"/>
      <c r="D42" s="64"/>
      <c r="E42" s="64"/>
      <c r="F42" s="64"/>
      <c r="G42" s="64"/>
      <c r="H42" s="64"/>
      <c r="I42" s="64"/>
      <c r="J42" s="64"/>
      <c r="K42" s="64"/>
      <c r="L42" s="64"/>
      <c r="M42" s="64"/>
      <c r="N42" s="64"/>
      <c r="O42" s="64"/>
      <c r="P42" s="65"/>
    </row>
    <row r="43" ht="15" spans="1:16">
      <c r="A43" s="64"/>
      <c r="B43" s="64"/>
      <c r="C43" s="64"/>
      <c r="D43" s="64"/>
      <c r="E43" s="64"/>
      <c r="F43" s="64"/>
      <c r="G43" s="64"/>
      <c r="H43" s="64"/>
      <c r="I43" s="64"/>
      <c r="J43" s="64"/>
      <c r="K43" s="64"/>
      <c r="L43" s="64"/>
      <c r="M43" s="64"/>
      <c r="N43" s="64"/>
      <c r="O43" s="64"/>
      <c r="P43" s="65"/>
    </row>
    <row r="44" ht="15" spans="1:16">
      <c r="A44" s="64"/>
      <c r="B44" s="64"/>
      <c r="C44" s="64"/>
      <c r="D44" s="64"/>
      <c r="E44" s="64"/>
      <c r="F44" s="64"/>
      <c r="G44" s="64"/>
      <c r="H44" s="64"/>
      <c r="I44" s="64"/>
      <c r="J44" s="64"/>
      <c r="K44" s="64"/>
      <c r="L44" s="64"/>
      <c r="M44" s="64"/>
      <c r="N44" s="64"/>
      <c r="O44" s="64"/>
      <c r="P44" s="65"/>
    </row>
    <row r="45" ht="15" spans="1:16">
      <c r="A45" s="64"/>
      <c r="B45" s="64"/>
      <c r="C45" s="64"/>
      <c r="D45" s="64"/>
      <c r="E45" s="64"/>
      <c r="F45" s="64"/>
      <c r="G45" s="64"/>
      <c r="H45" s="64"/>
      <c r="I45" s="64"/>
      <c r="J45" s="64"/>
      <c r="K45" s="64"/>
      <c r="L45" s="64"/>
      <c r="M45" s="64"/>
      <c r="N45" s="64"/>
      <c r="O45" s="64"/>
      <c r="P45" s="65"/>
    </row>
    <row r="46" ht="15" spans="1:16">
      <c r="A46" s="64"/>
      <c r="B46" s="64"/>
      <c r="C46" s="64"/>
      <c r="D46" s="64"/>
      <c r="E46" s="64"/>
      <c r="F46" s="64"/>
      <c r="G46" s="64"/>
      <c r="H46" s="64"/>
      <c r="I46" s="64"/>
      <c r="J46" s="64"/>
      <c r="K46" s="64"/>
      <c r="L46" s="64"/>
      <c r="M46" s="64"/>
      <c r="N46" s="64"/>
      <c r="O46" s="64"/>
      <c r="P46" s="65"/>
    </row>
    <row r="47" ht="15" spans="1:16">
      <c r="A47" s="64"/>
      <c r="B47" s="64"/>
      <c r="C47" s="64"/>
      <c r="D47" s="64"/>
      <c r="E47" s="64"/>
      <c r="F47" s="64"/>
      <c r="G47" s="64"/>
      <c r="H47" s="64"/>
      <c r="I47" s="64"/>
      <c r="J47" s="64"/>
      <c r="K47" s="64"/>
      <c r="L47" s="64"/>
      <c r="M47" s="64"/>
      <c r="N47" s="64"/>
      <c r="O47" s="64"/>
      <c r="P47" s="65"/>
    </row>
    <row r="48" ht="15" spans="1:16">
      <c r="A48" s="64"/>
      <c r="B48" s="64"/>
      <c r="C48" s="64"/>
      <c r="D48" s="64"/>
      <c r="E48" s="64"/>
      <c r="F48" s="64"/>
      <c r="G48" s="64"/>
      <c r="H48" s="64"/>
      <c r="I48" s="64"/>
      <c r="J48" s="64"/>
      <c r="K48" s="64"/>
      <c r="L48" s="64"/>
      <c r="M48" s="64"/>
      <c r="N48" s="64"/>
      <c r="O48" s="64"/>
      <c r="P48" s="65"/>
    </row>
    <row r="49" ht="15" spans="1:16">
      <c r="A49" s="64"/>
      <c r="B49" s="64"/>
      <c r="C49" s="64"/>
      <c r="D49" s="64"/>
      <c r="E49" s="64"/>
      <c r="F49" s="64"/>
      <c r="G49" s="64"/>
      <c r="H49" s="64"/>
      <c r="I49" s="64"/>
      <c r="J49" s="64"/>
      <c r="K49" s="64"/>
      <c r="L49" s="64"/>
      <c r="M49" s="64"/>
      <c r="N49" s="64"/>
      <c r="O49" s="64"/>
      <c r="P49" s="65"/>
    </row>
    <row r="50" ht="15" spans="1:16">
      <c r="A50" s="64"/>
      <c r="B50" s="64"/>
      <c r="C50" s="64"/>
      <c r="D50" s="64"/>
      <c r="E50" s="64"/>
      <c r="F50" s="64"/>
      <c r="G50" s="64"/>
      <c r="H50" s="64"/>
      <c r="I50" s="64"/>
      <c r="J50" s="64"/>
      <c r="K50" s="64"/>
      <c r="L50" s="64"/>
      <c r="M50" s="64"/>
      <c r="N50" s="64"/>
      <c r="O50" s="64"/>
      <c r="P50" s="65"/>
    </row>
    <row r="51" ht="15" spans="1:16">
      <c r="A51" s="64"/>
      <c r="B51" s="64"/>
      <c r="C51" s="64"/>
      <c r="D51" s="64"/>
      <c r="E51" s="64"/>
      <c r="F51" s="64"/>
      <c r="G51" s="64"/>
      <c r="H51" s="64"/>
      <c r="I51" s="64"/>
      <c r="J51" s="64"/>
      <c r="K51" s="64"/>
      <c r="L51" s="64"/>
      <c r="M51" s="64"/>
      <c r="N51" s="64"/>
      <c r="O51" s="64"/>
      <c r="P51" s="65"/>
    </row>
    <row r="52" ht="15" spans="1:16">
      <c r="A52" s="64"/>
      <c r="B52" s="64"/>
      <c r="C52" s="64"/>
      <c r="D52" s="64"/>
      <c r="E52" s="64"/>
      <c r="F52" s="64"/>
      <c r="G52" s="64"/>
      <c r="H52" s="64"/>
      <c r="I52" s="64"/>
      <c r="J52" s="64"/>
      <c r="K52" s="64"/>
      <c r="L52" s="64"/>
      <c r="M52" s="64"/>
      <c r="N52" s="64"/>
      <c r="O52" s="64"/>
      <c r="P52" s="65"/>
    </row>
    <row r="53" ht="15" spans="1:16">
      <c r="A53" s="64"/>
      <c r="B53" s="64"/>
      <c r="C53" s="64"/>
      <c r="D53" s="64"/>
      <c r="E53" s="64"/>
      <c r="F53" s="64"/>
      <c r="G53" s="64"/>
      <c r="H53" s="64"/>
      <c r="I53" s="64"/>
      <c r="J53" s="64"/>
      <c r="K53" s="64"/>
      <c r="L53" s="64"/>
      <c r="M53" s="64"/>
      <c r="N53" s="64"/>
      <c r="O53" s="64"/>
      <c r="P53" s="65"/>
    </row>
    <row r="54" ht="15" spans="1:16">
      <c r="A54" s="64"/>
      <c r="B54" s="64"/>
      <c r="C54" s="64"/>
      <c r="D54" s="64"/>
      <c r="E54" s="64"/>
      <c r="F54" s="64"/>
      <c r="G54" s="64"/>
      <c r="H54" s="64"/>
      <c r="I54" s="64"/>
      <c r="J54" s="64"/>
      <c r="K54" s="64"/>
      <c r="L54" s="64"/>
      <c r="M54" s="64"/>
      <c r="N54" s="64"/>
      <c r="O54" s="64"/>
      <c r="P54" s="65"/>
    </row>
    <row r="55" ht="15" spans="1:16">
      <c r="A55" s="64"/>
      <c r="B55" s="64"/>
      <c r="C55" s="64"/>
      <c r="D55" s="64"/>
      <c r="E55" s="64"/>
      <c r="F55" s="64"/>
      <c r="G55" s="64"/>
      <c r="H55" s="64"/>
      <c r="I55" s="64"/>
      <c r="J55" s="64"/>
      <c r="K55" s="64"/>
      <c r="L55" s="64"/>
      <c r="M55" s="64"/>
      <c r="N55" s="64"/>
      <c r="O55" s="64"/>
      <c r="P55" s="65"/>
    </row>
    <row r="56" ht="15" spans="1:16">
      <c r="A56" s="64"/>
      <c r="B56" s="64"/>
      <c r="C56" s="64"/>
      <c r="D56" s="64"/>
      <c r="E56" s="64"/>
      <c r="F56" s="64"/>
      <c r="G56" s="64"/>
      <c r="H56" s="64"/>
      <c r="I56" s="64"/>
      <c r="J56" s="64"/>
      <c r="K56" s="64"/>
      <c r="L56" s="64"/>
      <c r="M56" s="64"/>
      <c r="N56" s="64"/>
      <c r="O56" s="64"/>
      <c r="P56" s="65"/>
    </row>
    <row r="57" ht="15" spans="1:16">
      <c r="A57" s="64"/>
      <c r="B57" s="64"/>
      <c r="C57" s="64"/>
      <c r="D57" s="64"/>
      <c r="E57" s="64"/>
      <c r="F57" s="64"/>
      <c r="G57" s="64"/>
      <c r="H57" s="64"/>
      <c r="I57" s="64"/>
      <c r="J57" s="64"/>
      <c r="K57" s="64"/>
      <c r="L57" s="64"/>
      <c r="M57" s="64"/>
      <c r="N57" s="64"/>
      <c r="O57" s="64"/>
      <c r="P57" s="65"/>
    </row>
    <row r="58" ht="15" spans="1:16">
      <c r="A58" s="64"/>
      <c r="B58" s="64"/>
      <c r="C58" s="64"/>
      <c r="D58" s="64"/>
      <c r="E58" s="64"/>
      <c r="F58" s="64"/>
      <c r="G58" s="64"/>
      <c r="H58" s="64"/>
      <c r="I58" s="64"/>
      <c r="J58" s="64"/>
      <c r="K58" s="64"/>
      <c r="L58" s="64"/>
      <c r="M58" s="64"/>
      <c r="N58" s="64"/>
      <c r="O58" s="64"/>
      <c r="P58" s="65"/>
    </row>
    <row r="59" ht="15" spans="1:16">
      <c r="A59" s="64"/>
      <c r="B59" s="64"/>
      <c r="C59" s="64"/>
      <c r="D59" s="64"/>
      <c r="E59" s="64"/>
      <c r="F59" s="64"/>
      <c r="G59" s="64"/>
      <c r="H59" s="64"/>
      <c r="I59" s="64"/>
      <c r="J59" s="64"/>
      <c r="K59" s="64"/>
      <c r="L59" s="64"/>
      <c r="M59" s="64"/>
      <c r="N59" s="64"/>
      <c r="O59" s="64"/>
      <c r="P59" s="65"/>
    </row>
    <row r="60" ht="15" spans="1:16">
      <c r="A60" s="64"/>
      <c r="B60" s="64"/>
      <c r="C60" s="64"/>
      <c r="D60" s="64"/>
      <c r="E60" s="64"/>
      <c r="F60" s="64"/>
      <c r="G60" s="64"/>
      <c r="H60" s="64"/>
      <c r="I60" s="64"/>
      <c r="J60" s="64"/>
      <c r="K60" s="64"/>
      <c r="L60" s="64"/>
      <c r="M60" s="64"/>
      <c r="N60" s="64"/>
      <c r="O60" s="64"/>
      <c r="P60" s="65"/>
    </row>
    <row r="61" ht="15" spans="1:16">
      <c r="A61" s="64"/>
      <c r="B61" s="64"/>
      <c r="C61" s="64"/>
      <c r="D61" s="64"/>
      <c r="E61" s="64"/>
      <c r="F61" s="64"/>
      <c r="G61" s="64"/>
      <c r="H61" s="64"/>
      <c r="I61" s="64"/>
      <c r="J61" s="64"/>
      <c r="K61" s="64"/>
      <c r="L61" s="64"/>
      <c r="M61" s="64"/>
      <c r="N61" s="64"/>
      <c r="O61" s="64"/>
      <c r="P61" s="65"/>
    </row>
    <row r="62" ht="15" spans="1:16">
      <c r="A62" s="64"/>
      <c r="B62" s="64"/>
      <c r="C62" s="64"/>
      <c r="D62" s="64"/>
      <c r="E62" s="64"/>
      <c r="F62" s="64"/>
      <c r="G62" s="64"/>
      <c r="H62" s="64"/>
      <c r="I62" s="64"/>
      <c r="J62" s="64"/>
      <c r="K62" s="64"/>
      <c r="L62" s="64"/>
      <c r="M62" s="64"/>
      <c r="N62" s="64"/>
      <c r="O62" s="64"/>
      <c r="P62" s="65"/>
    </row>
    <row r="63" ht="15" spans="1:16">
      <c r="A63" s="64"/>
      <c r="B63" s="64"/>
      <c r="C63" s="64"/>
      <c r="D63" s="64"/>
      <c r="E63" s="64"/>
      <c r="F63" s="64"/>
      <c r="G63" s="64"/>
      <c r="H63" s="64"/>
      <c r="I63" s="64"/>
      <c r="J63" s="64"/>
      <c r="K63" s="64"/>
      <c r="L63" s="64"/>
      <c r="M63" s="64"/>
      <c r="N63" s="64"/>
      <c r="O63" s="64"/>
      <c r="P63" s="65"/>
    </row>
    <row r="64" ht="15" spans="1:16">
      <c r="A64" s="64"/>
      <c r="B64" s="64"/>
      <c r="C64" s="64"/>
      <c r="D64" s="64"/>
      <c r="E64" s="64"/>
      <c r="F64" s="64"/>
      <c r="G64" s="64"/>
      <c r="H64" s="64"/>
      <c r="I64" s="64"/>
      <c r="J64" s="64"/>
      <c r="K64" s="64"/>
      <c r="L64" s="64"/>
      <c r="M64" s="64"/>
      <c r="N64" s="64"/>
      <c r="O64" s="64"/>
      <c r="P64" s="65"/>
    </row>
    <row r="65" ht="15" spans="1:16">
      <c r="A65" s="64"/>
      <c r="B65" s="64"/>
      <c r="C65" s="64"/>
      <c r="D65" s="64"/>
      <c r="E65" s="64"/>
      <c r="F65" s="64"/>
      <c r="G65" s="64"/>
      <c r="H65" s="64"/>
      <c r="I65" s="64"/>
      <c r="J65" s="64"/>
      <c r="K65" s="64"/>
      <c r="L65" s="64"/>
      <c r="M65" s="64"/>
      <c r="N65" s="64"/>
      <c r="O65" s="64"/>
      <c r="P65" s="65"/>
    </row>
    <row r="66" ht="15" spans="1:16">
      <c r="A66" s="64"/>
      <c r="B66" s="64"/>
      <c r="C66" s="64"/>
      <c r="D66" s="64"/>
      <c r="E66" s="64"/>
      <c r="F66" s="64"/>
      <c r="G66" s="64"/>
      <c r="H66" s="64"/>
      <c r="I66" s="64"/>
      <c r="J66" s="64"/>
      <c r="K66" s="64"/>
      <c r="L66" s="64"/>
      <c r="M66" s="64"/>
      <c r="N66" s="64"/>
      <c r="O66" s="64"/>
      <c r="P66" s="65"/>
    </row>
    <row r="67" ht="15" spans="1:16">
      <c r="A67" s="64"/>
      <c r="B67" s="64"/>
      <c r="C67" s="64"/>
      <c r="D67" s="64"/>
      <c r="E67" s="64"/>
      <c r="F67" s="64"/>
      <c r="G67" s="64"/>
      <c r="H67" s="64"/>
      <c r="I67" s="64"/>
      <c r="J67" s="64"/>
      <c r="K67" s="64"/>
      <c r="L67" s="64"/>
      <c r="M67" s="64"/>
      <c r="N67" s="64"/>
      <c r="O67" s="64"/>
      <c r="P67" s="65"/>
    </row>
    <row r="68" ht="15" spans="1:16">
      <c r="A68" s="64"/>
      <c r="B68" s="64"/>
      <c r="C68" s="64"/>
      <c r="D68" s="64"/>
      <c r="E68" s="64"/>
      <c r="F68" s="64"/>
      <c r="G68" s="64"/>
      <c r="H68" s="64"/>
      <c r="I68" s="64"/>
      <c r="J68" s="64"/>
      <c r="K68" s="64"/>
      <c r="L68" s="64"/>
      <c r="M68" s="64"/>
      <c r="N68" s="64"/>
      <c r="O68" s="64"/>
      <c r="P68" s="65"/>
    </row>
    <row r="69" ht="15" spans="1:16">
      <c r="A69" s="64"/>
      <c r="B69" s="64"/>
      <c r="C69" s="64"/>
      <c r="D69" s="64"/>
      <c r="E69" s="64"/>
      <c r="F69" s="64"/>
      <c r="G69" s="64"/>
      <c r="H69" s="64"/>
      <c r="I69" s="64"/>
      <c r="J69" s="64"/>
      <c r="K69" s="64"/>
      <c r="L69" s="64"/>
      <c r="M69" s="64"/>
      <c r="N69" s="64"/>
      <c r="O69" s="64"/>
      <c r="P69" s="65"/>
    </row>
    <row r="70" ht="15" spans="1:16">
      <c r="A70" s="64"/>
      <c r="B70" s="64"/>
      <c r="C70" s="64"/>
      <c r="D70" s="64"/>
      <c r="E70" s="64"/>
      <c r="F70" s="64"/>
      <c r="G70" s="64"/>
      <c r="H70" s="64"/>
      <c r="I70" s="64"/>
      <c r="J70" s="64"/>
      <c r="K70" s="64"/>
      <c r="L70" s="64"/>
      <c r="M70" s="64"/>
      <c r="N70" s="64"/>
      <c r="O70" s="64"/>
      <c r="P70" s="65"/>
    </row>
    <row r="71" ht="15" spans="1:16">
      <c r="A71" s="64"/>
      <c r="B71" s="64"/>
      <c r="C71" s="64"/>
      <c r="D71" s="64"/>
      <c r="E71" s="64"/>
      <c r="F71" s="64"/>
      <c r="G71" s="64"/>
      <c r="H71" s="64"/>
      <c r="I71" s="64"/>
      <c r="J71" s="64"/>
      <c r="K71" s="64"/>
      <c r="L71" s="64"/>
      <c r="M71" s="64"/>
      <c r="N71" s="64"/>
      <c r="O71" s="64"/>
      <c r="P71" s="65"/>
    </row>
    <row r="72" ht="15" spans="1:16">
      <c r="A72" s="64"/>
      <c r="B72" s="64"/>
      <c r="C72" s="64"/>
      <c r="D72" s="64"/>
      <c r="E72" s="64"/>
      <c r="F72" s="64"/>
      <c r="G72" s="64"/>
      <c r="H72" s="64"/>
      <c r="I72" s="64"/>
      <c r="J72" s="64"/>
      <c r="K72" s="64"/>
      <c r="L72" s="64"/>
      <c r="M72" s="64"/>
      <c r="N72" s="64"/>
      <c r="O72" s="64"/>
      <c r="P72" s="65"/>
    </row>
    <row r="73" ht="15" spans="1:16">
      <c r="A73" s="64"/>
      <c r="B73" s="64"/>
      <c r="C73" s="64"/>
      <c r="D73" s="64"/>
      <c r="E73" s="64"/>
      <c r="F73" s="64"/>
      <c r="G73" s="64"/>
      <c r="H73" s="64"/>
      <c r="I73" s="64"/>
      <c r="J73" s="64"/>
      <c r="K73" s="64"/>
      <c r="L73" s="64"/>
      <c r="M73" s="64"/>
      <c r="N73" s="64"/>
      <c r="O73" s="64"/>
      <c r="P73" s="65"/>
    </row>
    <row r="74" ht="15" spans="1:16">
      <c r="A74" s="64"/>
      <c r="B74" s="64"/>
      <c r="C74" s="64"/>
      <c r="D74" s="64"/>
      <c r="E74" s="64"/>
      <c r="F74" s="64"/>
      <c r="G74" s="64"/>
      <c r="H74" s="64"/>
      <c r="I74" s="64"/>
      <c r="J74" s="64"/>
      <c r="K74" s="64"/>
      <c r="L74" s="64"/>
      <c r="M74" s="64"/>
      <c r="N74" s="64"/>
      <c r="O74" s="64"/>
      <c r="P74" s="65"/>
    </row>
    <row r="75" ht="15" spans="1:16">
      <c r="A75" s="64"/>
      <c r="B75" s="64"/>
      <c r="C75" s="64"/>
      <c r="D75" s="64"/>
      <c r="E75" s="64"/>
      <c r="F75" s="64"/>
      <c r="G75" s="64"/>
      <c r="H75" s="64"/>
      <c r="I75" s="64"/>
      <c r="J75" s="64"/>
      <c r="K75" s="64"/>
      <c r="L75" s="64"/>
      <c r="M75" s="64"/>
      <c r="N75" s="64"/>
      <c r="O75" s="64"/>
      <c r="P75" s="65"/>
    </row>
    <row r="76" ht="14.25" spans="1:16">
      <c r="A76" s="75"/>
      <c r="B76" s="75"/>
      <c r="C76" s="75"/>
      <c r="D76" s="75"/>
      <c r="E76" s="75"/>
      <c r="F76" s="75"/>
      <c r="G76" s="75"/>
      <c r="H76" s="75"/>
      <c r="I76" s="75"/>
      <c r="J76" s="75"/>
      <c r="K76" s="75"/>
      <c r="L76" s="75"/>
      <c r="M76" s="75"/>
      <c r="N76" s="75"/>
      <c r="O76" s="75"/>
      <c r="P76" s="65"/>
    </row>
    <row r="77" ht="14.25" spans="1:16">
      <c r="A77" s="75"/>
      <c r="B77" s="75"/>
      <c r="C77" s="75"/>
      <c r="D77" s="75"/>
      <c r="E77" s="75"/>
      <c r="F77" s="75"/>
      <c r="G77" s="75"/>
      <c r="H77" s="75"/>
      <c r="I77" s="75"/>
      <c r="J77" s="75"/>
      <c r="K77" s="75"/>
      <c r="L77" s="75"/>
      <c r="M77" s="75"/>
      <c r="N77" s="75"/>
      <c r="O77" s="75"/>
      <c r="P77" s="65"/>
    </row>
    <row r="78" ht="14.25" spans="1:16">
      <c r="A78" s="75"/>
      <c r="B78" s="75"/>
      <c r="C78" s="75"/>
      <c r="D78" s="75"/>
      <c r="E78" s="75"/>
      <c r="F78" s="75"/>
      <c r="G78" s="75"/>
      <c r="H78" s="75"/>
      <c r="I78" s="75"/>
      <c r="J78" s="75"/>
      <c r="K78" s="75"/>
      <c r="L78" s="75"/>
      <c r="M78" s="75"/>
      <c r="N78" s="75"/>
      <c r="O78" s="75"/>
      <c r="P78" s="65"/>
    </row>
    <row r="79" ht="14.25" spans="1:16">
      <c r="A79" s="75"/>
      <c r="B79" s="75"/>
      <c r="C79" s="75"/>
      <c r="D79" s="75"/>
      <c r="E79" s="75"/>
      <c r="F79" s="75"/>
      <c r="G79" s="75"/>
      <c r="H79" s="75"/>
      <c r="I79" s="75"/>
      <c r="J79" s="75"/>
      <c r="K79" s="75"/>
      <c r="L79" s="75"/>
      <c r="M79" s="75"/>
      <c r="N79" s="75"/>
      <c r="O79" s="75"/>
      <c r="P79" s="65"/>
    </row>
    <row r="80" ht="14.25" spans="1:16">
      <c r="A80" s="75"/>
      <c r="B80" s="75"/>
      <c r="C80" s="75"/>
      <c r="D80" s="75"/>
      <c r="E80" s="75"/>
      <c r="F80" s="75"/>
      <c r="G80" s="75"/>
      <c r="H80" s="75"/>
      <c r="I80" s="75"/>
      <c r="J80" s="75"/>
      <c r="K80" s="75"/>
      <c r="L80" s="75"/>
      <c r="M80" s="75"/>
      <c r="N80" s="75"/>
      <c r="O80" s="75"/>
      <c r="P80" s="65"/>
    </row>
    <row r="81" ht="14.25" spans="1:15">
      <c r="A81" s="76"/>
      <c r="B81" s="76"/>
      <c r="C81" s="76"/>
      <c r="D81" s="76"/>
      <c r="E81" s="76"/>
      <c r="F81" s="76"/>
      <c r="G81" s="76"/>
      <c r="H81" s="76"/>
      <c r="I81" s="76"/>
      <c r="J81" s="76"/>
      <c r="K81" s="76"/>
      <c r="L81" s="76"/>
      <c r="M81" s="76"/>
      <c r="N81" s="76"/>
      <c r="O81" s="76"/>
    </row>
    <row r="82" ht="14.25" spans="1:15">
      <c r="A82" s="76"/>
      <c r="B82" s="76"/>
      <c r="C82" s="76"/>
      <c r="D82" s="76"/>
      <c r="E82" s="76"/>
      <c r="F82" s="76"/>
      <c r="G82" s="76"/>
      <c r="H82" s="76"/>
      <c r="I82" s="76"/>
      <c r="J82" s="76"/>
      <c r="K82" s="76"/>
      <c r="L82" s="76"/>
      <c r="M82" s="76"/>
      <c r="N82" s="76"/>
      <c r="O82" s="76"/>
    </row>
    <row r="83" ht="14.25" spans="1:15">
      <c r="A83" s="76"/>
      <c r="B83" s="76"/>
      <c r="C83" s="76"/>
      <c r="D83" s="76"/>
      <c r="E83" s="76"/>
      <c r="F83" s="76"/>
      <c r="G83" s="76"/>
      <c r="H83" s="76"/>
      <c r="I83" s="76"/>
      <c r="J83" s="76"/>
      <c r="K83" s="76"/>
      <c r="L83" s="76"/>
      <c r="M83" s="76"/>
      <c r="N83" s="76"/>
      <c r="O83" s="76"/>
    </row>
    <row r="84" ht="14.25" spans="1:15">
      <c r="A84" s="76"/>
      <c r="B84" s="76"/>
      <c r="C84" s="76"/>
      <c r="D84" s="76"/>
      <c r="E84" s="76"/>
      <c r="F84" s="76"/>
      <c r="G84" s="76"/>
      <c r="H84" s="76"/>
      <c r="I84" s="76"/>
      <c r="J84" s="76"/>
      <c r="K84" s="76"/>
      <c r="L84" s="76"/>
      <c r="M84" s="76"/>
      <c r="N84" s="76"/>
      <c r="O84" s="76"/>
    </row>
    <row r="85" ht="14.25" spans="1:15">
      <c r="A85" s="76"/>
      <c r="B85" s="76"/>
      <c r="C85" s="76"/>
      <c r="D85" s="76"/>
      <c r="E85" s="76"/>
      <c r="F85" s="76"/>
      <c r="G85" s="76"/>
      <c r="H85" s="76"/>
      <c r="I85" s="76"/>
      <c r="J85" s="76"/>
      <c r="K85" s="76"/>
      <c r="L85" s="76"/>
      <c r="M85" s="76"/>
      <c r="N85" s="76"/>
      <c r="O85" s="76"/>
    </row>
    <row r="86" ht="14.25" spans="1:15">
      <c r="A86" s="76"/>
      <c r="B86" s="76"/>
      <c r="C86" s="76"/>
      <c r="D86" s="76"/>
      <c r="E86" s="76"/>
      <c r="F86" s="76"/>
      <c r="G86" s="76"/>
      <c r="H86" s="76"/>
      <c r="I86" s="76"/>
      <c r="J86" s="76"/>
      <c r="K86" s="76"/>
      <c r="L86" s="76"/>
      <c r="M86" s="76"/>
      <c r="N86" s="76"/>
      <c r="O86" s="76"/>
    </row>
    <row r="87" ht="14.25" spans="1:15">
      <c r="A87" s="76"/>
      <c r="B87" s="76"/>
      <c r="C87" s="76"/>
      <c r="D87" s="76"/>
      <c r="E87" s="76"/>
      <c r="F87" s="76"/>
      <c r="G87" s="76"/>
      <c r="H87" s="76"/>
      <c r="I87" s="76"/>
      <c r="J87" s="76"/>
      <c r="K87" s="76"/>
      <c r="L87" s="76"/>
      <c r="M87" s="76"/>
      <c r="N87" s="76"/>
      <c r="O87" s="76"/>
    </row>
    <row r="88" ht="14.25" spans="1:15">
      <c r="A88" s="76"/>
      <c r="B88" s="76"/>
      <c r="C88" s="76"/>
      <c r="D88" s="76"/>
      <c r="E88" s="76"/>
      <c r="F88" s="76"/>
      <c r="G88" s="76"/>
      <c r="H88" s="76"/>
      <c r="I88" s="76"/>
      <c r="J88" s="76"/>
      <c r="K88" s="76"/>
      <c r="L88" s="76"/>
      <c r="M88" s="76"/>
      <c r="N88" s="76"/>
      <c r="O88" s="76"/>
    </row>
    <row r="89" ht="14.25" spans="1:15">
      <c r="A89" s="76"/>
      <c r="B89" s="76"/>
      <c r="C89" s="76"/>
      <c r="D89" s="76"/>
      <c r="E89" s="76"/>
      <c r="F89" s="76"/>
      <c r="G89" s="76"/>
      <c r="H89" s="76"/>
      <c r="I89" s="76"/>
      <c r="J89" s="76"/>
      <c r="K89" s="76"/>
      <c r="L89" s="76"/>
      <c r="M89" s="76"/>
      <c r="N89" s="76"/>
      <c r="O89" s="76"/>
    </row>
    <row r="90" ht="14.25" spans="1:15">
      <c r="A90" s="76"/>
      <c r="B90" s="76"/>
      <c r="C90" s="76"/>
      <c r="D90" s="76"/>
      <c r="E90" s="76"/>
      <c r="F90" s="76"/>
      <c r="G90" s="76"/>
      <c r="H90" s="76"/>
      <c r="I90" s="76"/>
      <c r="J90" s="76"/>
      <c r="K90" s="76"/>
      <c r="L90" s="76"/>
      <c r="M90" s="76"/>
      <c r="N90" s="76"/>
      <c r="O90" s="76"/>
    </row>
  </sheetData>
  <mergeCells count="8">
    <mergeCell ref="A1:Q1"/>
    <mergeCell ref="A2:Q2"/>
    <mergeCell ref="A3:Q3"/>
    <mergeCell ref="P4:Q4"/>
    <mergeCell ref="A5:E5"/>
    <mergeCell ref="A28:C28"/>
    <mergeCell ref="A29:C29"/>
    <mergeCell ref="A30:C30"/>
  </mergeCells>
  <printOptions horizontalCentered="1"/>
  <pageMargins left="0.590551181102362" right="0.590551181102362" top="0.866141732283464" bottom="0.866141732283464" header="0.47244094488189" footer="0.590551181102362"/>
  <pageSetup paperSize="9" scale="88" fitToHeight="0" orientation="landscape" blackAndWhite="1"/>
  <headerFooter scaleWithDoc="0">
    <oddFooter>&amp;L&amp;"宋体,常规"&amp;11被评估单位填表人：
填表日期：2015年  月&amp;R&amp;"宋体,常规"&amp;11评估人员：</oddFoot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6">
    <pageSetUpPr fitToPage="1"/>
  </sheetPr>
  <dimension ref="A1:R91"/>
  <sheetViews>
    <sheetView view="pageBreakPreview" zoomScaleNormal="100" workbookViewId="0">
      <selection activeCell="K27" sqref="K27"/>
    </sheetView>
  </sheetViews>
  <sheetFormatPr defaultColWidth="9" defaultRowHeight="12.75"/>
  <cols>
    <col min="1" max="1" width="6.33333333333333" style="48" customWidth="1"/>
    <col min="2" max="2" width="9.83333333333333" style="48" customWidth="1"/>
    <col min="3" max="3" width="9.5" style="48" customWidth="1"/>
    <col min="4" max="4" width="6.66666666666667" style="48" customWidth="1"/>
    <col min="5" max="5" width="12.5" style="48" customWidth="1"/>
    <col min="6" max="6" width="8.5" style="48" customWidth="1"/>
    <col min="7" max="7" width="4.83333333333333" style="48" customWidth="1"/>
    <col min="8" max="8" width="4.5" style="48" customWidth="1"/>
    <col min="9" max="9" width="5.5" style="48" customWidth="1"/>
    <col min="10" max="10" width="4.66666666666667" style="48" customWidth="1"/>
    <col min="11" max="11" width="6.66666666666667" style="48" customWidth="1"/>
    <col min="12" max="12" width="16.3333333333333" style="48" customWidth="1"/>
    <col min="13" max="13" width="12" style="48" customWidth="1"/>
    <col min="14" max="14" width="10.8333333333333" style="48" customWidth="1"/>
    <col min="15" max="15" width="9.5" style="48" customWidth="1"/>
    <col min="16" max="16" width="7.5" style="48" customWidth="1"/>
    <col min="17" max="17" width="7.83333333333333" style="48" customWidth="1"/>
    <col min="18" max="16384" width="9" style="48"/>
  </cols>
  <sheetData>
    <row r="1" s="46" customFormat="1" ht="25.5" customHeight="1" spans="1:18">
      <c r="A1" s="49" t="s">
        <v>521</v>
      </c>
      <c r="B1" s="49"/>
      <c r="C1" s="49"/>
      <c r="D1" s="49"/>
      <c r="E1" s="49"/>
      <c r="F1" s="49"/>
      <c r="G1" s="49"/>
      <c r="H1" s="49"/>
      <c r="I1" s="49"/>
      <c r="J1" s="49"/>
      <c r="K1" s="49"/>
      <c r="L1" s="49"/>
      <c r="M1" s="49"/>
      <c r="N1" s="49"/>
      <c r="O1" s="49"/>
      <c r="P1" s="49"/>
      <c r="Q1" s="49"/>
      <c r="R1" s="252"/>
    </row>
    <row r="2" s="46" customFormat="1" ht="18.75" customHeight="1" spans="1:18">
      <c r="A2" s="289" t="s">
        <v>515</v>
      </c>
      <c r="B2" s="289"/>
      <c r="C2" s="289"/>
      <c r="D2" s="289"/>
      <c r="E2" s="289"/>
      <c r="F2" s="289"/>
      <c r="G2" s="289"/>
      <c r="H2" s="289"/>
      <c r="I2" s="289"/>
      <c r="J2" s="289"/>
      <c r="K2" s="289"/>
      <c r="L2" s="289"/>
      <c r="M2" s="289"/>
      <c r="N2" s="289"/>
      <c r="O2" s="289"/>
      <c r="P2" s="290"/>
      <c r="Q2" s="290"/>
      <c r="R2" s="252"/>
    </row>
    <row r="3" ht="14.25" customHeight="1" spans="1:18">
      <c r="A3" s="50" t="str">
        <f>公用信息!E7</f>
        <v>评估基准日：2025年10月31日</v>
      </c>
      <c r="B3" s="50"/>
      <c r="C3" s="50"/>
      <c r="D3" s="50"/>
      <c r="E3" s="50"/>
      <c r="F3" s="50"/>
      <c r="G3" s="50"/>
      <c r="H3" s="50"/>
      <c r="I3" s="50"/>
      <c r="J3" s="50"/>
      <c r="K3" s="51"/>
      <c r="L3" s="51"/>
      <c r="M3" s="51"/>
      <c r="N3" s="51"/>
      <c r="O3" s="51"/>
      <c r="P3" s="154"/>
      <c r="Q3" s="154"/>
    </row>
    <row r="4" ht="12" customHeight="1" spans="1:18">
      <c r="A4" s="52"/>
      <c r="B4" s="50"/>
      <c r="C4" s="50"/>
      <c r="D4" s="50"/>
      <c r="E4" s="50"/>
      <c r="F4" s="50"/>
      <c r="G4" s="50"/>
      <c r="H4" s="50"/>
      <c r="I4" s="50"/>
      <c r="J4" s="50"/>
      <c r="K4" s="51"/>
      <c r="L4" s="51"/>
      <c r="M4" s="51"/>
      <c r="N4" s="51"/>
      <c r="O4" s="51"/>
      <c r="P4" s="154"/>
      <c r="Q4" s="155" t="s">
        <v>516</v>
      </c>
    </row>
    <row r="5" ht="13.5" customHeight="1" spans="1:18">
      <c r="A5" s="291" t="str">
        <f>公用信息!E6</f>
        <v>被评估单位：杭州建德杭氧气体有限公司</v>
      </c>
      <c r="B5" s="291"/>
      <c r="C5" s="291"/>
      <c r="D5" s="291"/>
      <c r="E5" s="291"/>
      <c r="F5" s="64"/>
      <c r="G5" s="64"/>
      <c r="H5" s="64"/>
      <c r="I5" s="64"/>
      <c r="J5" s="64"/>
      <c r="K5" s="64"/>
      <c r="L5" s="64"/>
      <c r="M5" s="64"/>
      <c r="N5" s="64"/>
      <c r="O5" s="64"/>
      <c r="P5" s="72"/>
      <c r="Q5" s="135" t="e">
        <f>#REF!</f>
        <v>#REF!</v>
      </c>
    </row>
    <row r="6" s="252" customFormat="1" ht="35.25" customHeight="1" spans="1:18">
      <c r="A6" s="56" t="s">
        <v>175</v>
      </c>
      <c r="B6" s="147" t="s">
        <v>523</v>
      </c>
      <c r="C6" s="158" t="s">
        <v>524</v>
      </c>
      <c r="D6" s="292" t="s">
        <v>505</v>
      </c>
      <c r="E6" s="147" t="s">
        <v>525</v>
      </c>
      <c r="F6" s="147" t="s">
        <v>526</v>
      </c>
      <c r="G6" s="147" t="s">
        <v>527</v>
      </c>
      <c r="H6" s="147" t="s">
        <v>528</v>
      </c>
      <c r="I6" s="147" t="s">
        <v>529</v>
      </c>
      <c r="J6" s="147" t="s">
        <v>530</v>
      </c>
      <c r="K6" s="147" t="s">
        <v>531</v>
      </c>
      <c r="L6" s="147" t="s">
        <v>533</v>
      </c>
      <c r="M6" s="159" t="s">
        <v>111</v>
      </c>
      <c r="N6" s="147" t="s">
        <v>112</v>
      </c>
      <c r="O6" s="147" t="s">
        <v>113</v>
      </c>
      <c r="P6" s="160" t="s">
        <v>114</v>
      </c>
      <c r="Q6" s="160" t="s">
        <v>247</v>
      </c>
    </row>
    <row r="7" ht="16.5" customHeight="1" spans="1:18">
      <c r="A7" s="56"/>
      <c r="B7" s="56"/>
      <c r="C7" s="161"/>
      <c r="D7" s="161"/>
      <c r="E7" s="60"/>
      <c r="F7" s="61"/>
      <c r="G7" s="56"/>
      <c r="H7" s="56"/>
      <c r="I7" s="56"/>
      <c r="J7" s="56"/>
      <c r="K7" s="162"/>
      <c r="L7" s="62"/>
      <c r="M7" s="62"/>
      <c r="N7" s="62"/>
      <c r="O7" s="62">
        <f>N7-M7</f>
        <v>0</v>
      </c>
      <c r="P7" s="62" t="str">
        <f>IF(M7=0,"",O7/M7*100)</f>
        <v/>
      </c>
      <c r="Q7" s="125"/>
    </row>
    <row r="8" ht="16.5" customHeight="1" spans="1:18">
      <c r="A8" s="56"/>
      <c r="B8" s="56"/>
      <c r="C8" s="161"/>
      <c r="D8" s="161"/>
      <c r="E8" s="60"/>
      <c r="F8" s="61"/>
      <c r="G8" s="56"/>
      <c r="H8" s="56"/>
      <c r="I8" s="56"/>
      <c r="J8" s="56"/>
      <c r="K8" s="162"/>
      <c r="L8" s="62"/>
      <c r="M8" s="62"/>
      <c r="N8" s="62"/>
      <c r="O8" s="62">
        <f t="shared" ref="O8:O32" si="0">N8-M8</f>
        <v>0</v>
      </c>
      <c r="P8" s="62" t="str">
        <f t="shared" ref="P8:P32" si="1">IF(M8=0,"",O8/M8*100)</f>
        <v/>
      </c>
      <c r="Q8" s="125"/>
    </row>
    <row r="9" ht="16.5" customHeight="1" spans="1:18">
      <c r="A9" s="56"/>
      <c r="B9" s="56"/>
      <c r="C9" s="161"/>
      <c r="D9" s="161"/>
      <c r="E9" s="60"/>
      <c r="F9" s="61"/>
      <c r="G9" s="56"/>
      <c r="H9" s="56"/>
      <c r="I9" s="56"/>
      <c r="J9" s="56"/>
      <c r="K9" s="162"/>
      <c r="L9" s="62"/>
      <c r="M9" s="62"/>
      <c r="N9" s="62"/>
      <c r="O9" s="62">
        <f t="shared" si="0"/>
        <v>0</v>
      </c>
      <c r="P9" s="62" t="str">
        <f t="shared" si="1"/>
        <v/>
      </c>
      <c r="Q9" s="125"/>
    </row>
    <row r="10" ht="16.5" customHeight="1" spans="1:18">
      <c r="A10" s="56"/>
      <c r="B10" s="56"/>
      <c r="C10" s="161"/>
      <c r="D10" s="161"/>
      <c r="E10" s="60"/>
      <c r="F10" s="61"/>
      <c r="G10" s="56"/>
      <c r="H10" s="56"/>
      <c r="I10" s="56"/>
      <c r="J10" s="56"/>
      <c r="K10" s="162"/>
      <c r="L10" s="62"/>
      <c r="M10" s="62"/>
      <c r="N10" s="62"/>
      <c r="O10" s="62">
        <f t="shared" si="0"/>
        <v>0</v>
      </c>
      <c r="P10" s="62" t="str">
        <f t="shared" si="1"/>
        <v/>
      </c>
      <c r="Q10" s="125"/>
    </row>
    <row r="11" ht="16.5" customHeight="1" spans="1:18">
      <c r="A11" s="56"/>
      <c r="B11" s="56"/>
      <c r="C11" s="161"/>
      <c r="D11" s="161"/>
      <c r="E11" s="60"/>
      <c r="F11" s="61"/>
      <c r="G11" s="56"/>
      <c r="H11" s="56"/>
      <c r="I11" s="56"/>
      <c r="J11" s="56"/>
      <c r="K11" s="162"/>
      <c r="L11" s="62"/>
      <c r="M11" s="62"/>
      <c r="N11" s="62"/>
      <c r="O11" s="62">
        <f t="shared" si="0"/>
        <v>0</v>
      </c>
      <c r="P11" s="62" t="str">
        <f t="shared" si="1"/>
        <v/>
      </c>
      <c r="Q11" s="125"/>
    </row>
    <row r="12" ht="16.5" customHeight="1" spans="1:18">
      <c r="A12" s="56"/>
      <c r="B12" s="56"/>
      <c r="C12" s="161"/>
      <c r="D12" s="161"/>
      <c r="E12" s="60"/>
      <c r="F12" s="61"/>
      <c r="G12" s="56"/>
      <c r="H12" s="56"/>
      <c r="I12" s="56"/>
      <c r="J12" s="56"/>
      <c r="K12" s="162"/>
      <c r="L12" s="62"/>
      <c r="M12" s="62"/>
      <c r="N12" s="62"/>
      <c r="O12" s="62">
        <f t="shared" si="0"/>
        <v>0</v>
      </c>
      <c r="P12" s="62" t="str">
        <f t="shared" si="1"/>
        <v/>
      </c>
      <c r="Q12" s="125"/>
    </row>
    <row r="13" ht="16.5" customHeight="1" spans="1:18">
      <c r="A13" s="56"/>
      <c r="B13" s="56"/>
      <c r="C13" s="161"/>
      <c r="D13" s="161"/>
      <c r="E13" s="60"/>
      <c r="F13" s="61"/>
      <c r="G13" s="56"/>
      <c r="H13" s="56"/>
      <c r="I13" s="56"/>
      <c r="J13" s="56"/>
      <c r="K13" s="162"/>
      <c r="L13" s="62"/>
      <c r="M13" s="62"/>
      <c r="N13" s="62"/>
      <c r="O13" s="62">
        <f t="shared" si="0"/>
        <v>0</v>
      </c>
      <c r="P13" s="62" t="str">
        <f t="shared" si="1"/>
        <v/>
      </c>
      <c r="Q13" s="125"/>
    </row>
    <row r="14" ht="16.5" customHeight="1" spans="1:18">
      <c r="A14" s="56"/>
      <c r="B14" s="56"/>
      <c r="C14" s="161"/>
      <c r="D14" s="161"/>
      <c r="E14" s="60"/>
      <c r="F14" s="61"/>
      <c r="G14" s="56"/>
      <c r="H14" s="56"/>
      <c r="I14" s="56"/>
      <c r="J14" s="56"/>
      <c r="K14" s="162"/>
      <c r="L14" s="62"/>
      <c r="M14" s="62"/>
      <c r="N14" s="62"/>
      <c r="O14" s="62">
        <f t="shared" si="0"/>
        <v>0</v>
      </c>
      <c r="P14" s="62" t="str">
        <f t="shared" si="1"/>
        <v/>
      </c>
      <c r="Q14" s="125"/>
    </row>
    <row r="15" ht="16.5" customHeight="1" spans="1:18">
      <c r="A15" s="56"/>
      <c r="B15" s="56"/>
      <c r="C15" s="161"/>
      <c r="D15" s="161"/>
      <c r="E15" s="60"/>
      <c r="F15" s="61"/>
      <c r="G15" s="56"/>
      <c r="H15" s="56"/>
      <c r="I15" s="56"/>
      <c r="J15" s="56"/>
      <c r="K15" s="162"/>
      <c r="L15" s="62"/>
      <c r="M15" s="62"/>
      <c r="N15" s="62"/>
      <c r="O15" s="62">
        <f t="shared" si="0"/>
        <v>0</v>
      </c>
      <c r="P15" s="62" t="str">
        <f t="shared" si="1"/>
        <v/>
      </c>
      <c r="Q15" s="125"/>
    </row>
    <row r="16" ht="16.5" customHeight="1" spans="1:18">
      <c r="A16" s="56"/>
      <c r="B16" s="56"/>
      <c r="C16" s="161"/>
      <c r="D16" s="161"/>
      <c r="E16" s="60"/>
      <c r="F16" s="61"/>
      <c r="G16" s="56"/>
      <c r="H16" s="56"/>
      <c r="I16" s="56"/>
      <c r="J16" s="56"/>
      <c r="K16" s="162"/>
      <c r="L16" s="62"/>
      <c r="M16" s="62"/>
      <c r="N16" s="62"/>
      <c r="O16" s="62">
        <f t="shared" si="0"/>
        <v>0</v>
      </c>
      <c r="P16" s="62" t="str">
        <f t="shared" si="1"/>
        <v/>
      </c>
      <c r="Q16" s="125"/>
    </row>
    <row r="17" ht="16.5" customHeight="1" spans="1:17">
      <c r="A17" s="56"/>
      <c r="B17" s="56"/>
      <c r="C17" s="161"/>
      <c r="D17" s="161"/>
      <c r="E17" s="60"/>
      <c r="F17" s="61"/>
      <c r="G17" s="56"/>
      <c r="H17" s="56"/>
      <c r="I17" s="56"/>
      <c r="J17" s="56"/>
      <c r="K17" s="162"/>
      <c r="L17" s="62"/>
      <c r="M17" s="62"/>
      <c r="N17" s="62"/>
      <c r="O17" s="62">
        <f t="shared" si="0"/>
        <v>0</v>
      </c>
      <c r="P17" s="62" t="str">
        <f t="shared" si="1"/>
        <v/>
      </c>
      <c r="Q17" s="125"/>
    </row>
    <row r="18" ht="16.5" customHeight="1" spans="1:17">
      <c r="A18" s="56"/>
      <c r="B18" s="56"/>
      <c r="C18" s="161"/>
      <c r="D18" s="161"/>
      <c r="E18" s="60"/>
      <c r="F18" s="61"/>
      <c r="G18" s="56"/>
      <c r="H18" s="56"/>
      <c r="I18" s="56"/>
      <c r="J18" s="56"/>
      <c r="K18" s="162"/>
      <c r="L18" s="62"/>
      <c r="M18" s="62"/>
      <c r="N18" s="62"/>
      <c r="O18" s="62">
        <f t="shared" si="0"/>
        <v>0</v>
      </c>
      <c r="P18" s="62" t="str">
        <f t="shared" si="1"/>
        <v/>
      </c>
      <c r="Q18" s="125"/>
    </row>
    <row r="19" ht="16.5" customHeight="1" spans="1:17">
      <c r="A19" s="56"/>
      <c r="B19" s="56"/>
      <c r="C19" s="161"/>
      <c r="D19" s="161"/>
      <c r="E19" s="60"/>
      <c r="F19" s="61"/>
      <c r="G19" s="56"/>
      <c r="H19" s="56"/>
      <c r="I19" s="56"/>
      <c r="J19" s="56"/>
      <c r="K19" s="162"/>
      <c r="L19" s="62"/>
      <c r="M19" s="62"/>
      <c r="N19" s="62"/>
      <c r="O19" s="62">
        <f t="shared" si="0"/>
        <v>0</v>
      </c>
      <c r="P19" s="62" t="str">
        <f t="shared" si="1"/>
        <v/>
      </c>
      <c r="Q19" s="125"/>
    </row>
    <row r="20" ht="16.5" customHeight="1" spans="1:17">
      <c r="A20" s="56"/>
      <c r="B20" s="56"/>
      <c r="C20" s="161"/>
      <c r="D20" s="161"/>
      <c r="E20" s="60"/>
      <c r="F20" s="61"/>
      <c r="G20" s="56"/>
      <c r="H20" s="56"/>
      <c r="I20" s="56"/>
      <c r="J20" s="56"/>
      <c r="K20" s="162"/>
      <c r="L20" s="62"/>
      <c r="M20" s="62"/>
      <c r="N20" s="62"/>
      <c r="O20" s="62">
        <f t="shared" si="0"/>
        <v>0</v>
      </c>
      <c r="P20" s="62" t="str">
        <f t="shared" si="1"/>
        <v/>
      </c>
      <c r="Q20" s="125"/>
    </row>
    <row r="21" ht="16.5" customHeight="1" spans="1:17">
      <c r="A21" s="56"/>
      <c r="B21" s="56"/>
      <c r="C21" s="161"/>
      <c r="D21" s="161"/>
      <c r="E21" s="60"/>
      <c r="F21" s="61"/>
      <c r="G21" s="56"/>
      <c r="H21" s="56"/>
      <c r="I21" s="56"/>
      <c r="J21" s="56"/>
      <c r="K21" s="162"/>
      <c r="L21" s="62"/>
      <c r="M21" s="62"/>
      <c r="N21" s="62"/>
      <c r="O21" s="62">
        <f t="shared" si="0"/>
        <v>0</v>
      </c>
      <c r="P21" s="62" t="str">
        <f t="shared" si="1"/>
        <v/>
      </c>
      <c r="Q21" s="125"/>
    </row>
    <row r="22" ht="16.5" customHeight="1" spans="1:17">
      <c r="A22" s="56"/>
      <c r="B22" s="56"/>
      <c r="C22" s="161"/>
      <c r="D22" s="161"/>
      <c r="E22" s="60"/>
      <c r="F22" s="61"/>
      <c r="G22" s="56"/>
      <c r="H22" s="56"/>
      <c r="I22" s="56"/>
      <c r="J22" s="56"/>
      <c r="K22" s="162"/>
      <c r="L22" s="62"/>
      <c r="M22" s="62"/>
      <c r="N22" s="62"/>
      <c r="O22" s="62">
        <f t="shared" si="0"/>
        <v>0</v>
      </c>
      <c r="P22" s="62" t="str">
        <f t="shared" si="1"/>
        <v/>
      </c>
      <c r="Q22" s="125"/>
    </row>
    <row r="23" ht="16.5" customHeight="1" spans="1:17">
      <c r="A23" s="56"/>
      <c r="B23" s="56"/>
      <c r="C23" s="161"/>
      <c r="D23" s="161"/>
      <c r="E23" s="60"/>
      <c r="F23" s="61"/>
      <c r="G23" s="56"/>
      <c r="H23" s="56"/>
      <c r="I23" s="56"/>
      <c r="J23" s="56"/>
      <c r="K23" s="162"/>
      <c r="L23" s="62"/>
      <c r="M23" s="62"/>
      <c r="N23" s="62"/>
      <c r="O23" s="62">
        <f t="shared" si="0"/>
        <v>0</v>
      </c>
      <c r="P23" s="62" t="str">
        <f t="shared" si="1"/>
        <v/>
      </c>
      <c r="Q23" s="125"/>
    </row>
    <row r="24" ht="16.5" customHeight="1" spans="1:17">
      <c r="A24" s="56"/>
      <c r="B24" s="56"/>
      <c r="C24" s="161"/>
      <c r="D24" s="161"/>
      <c r="E24" s="60"/>
      <c r="F24" s="61"/>
      <c r="G24" s="56"/>
      <c r="H24" s="56"/>
      <c r="I24" s="56"/>
      <c r="J24" s="56"/>
      <c r="K24" s="162"/>
      <c r="L24" s="62"/>
      <c r="M24" s="62"/>
      <c r="N24" s="62"/>
      <c r="O24" s="62">
        <f t="shared" si="0"/>
        <v>0</v>
      </c>
      <c r="P24" s="62" t="str">
        <f t="shared" si="1"/>
        <v/>
      </c>
      <c r="Q24" s="125"/>
    </row>
    <row r="25" ht="16.5" customHeight="1" spans="1:17">
      <c r="A25" s="56"/>
      <c r="B25" s="56"/>
      <c r="C25" s="161"/>
      <c r="D25" s="161"/>
      <c r="E25" s="60"/>
      <c r="F25" s="61"/>
      <c r="G25" s="56"/>
      <c r="H25" s="56"/>
      <c r="I25" s="56"/>
      <c r="J25" s="56"/>
      <c r="K25" s="162"/>
      <c r="L25" s="62"/>
      <c r="M25" s="62"/>
      <c r="N25" s="62"/>
      <c r="O25" s="62">
        <f t="shared" si="0"/>
        <v>0</v>
      </c>
      <c r="P25" s="62" t="str">
        <f t="shared" si="1"/>
        <v/>
      </c>
      <c r="Q25" s="125"/>
    </row>
    <row r="26" ht="16.5" customHeight="1" spans="1:17">
      <c r="A26" s="56"/>
      <c r="B26" s="56"/>
      <c r="C26" s="161"/>
      <c r="D26" s="161"/>
      <c r="E26" s="60"/>
      <c r="F26" s="61"/>
      <c r="G26" s="56"/>
      <c r="H26" s="56"/>
      <c r="I26" s="56"/>
      <c r="J26" s="56"/>
      <c r="K26" s="162"/>
      <c r="L26" s="62"/>
      <c r="M26" s="62"/>
      <c r="N26" s="62"/>
      <c r="O26" s="62">
        <f t="shared" si="0"/>
        <v>0</v>
      </c>
      <c r="P26" s="62" t="str">
        <f t="shared" si="1"/>
        <v/>
      </c>
      <c r="Q26" s="125"/>
    </row>
    <row r="27" ht="16.5" customHeight="1" spans="1:17">
      <c r="A27" s="56"/>
      <c r="B27" s="56"/>
      <c r="C27" s="161"/>
      <c r="D27" s="161"/>
      <c r="E27" s="60"/>
      <c r="F27" s="61"/>
      <c r="G27" s="56"/>
      <c r="H27" s="56"/>
      <c r="I27" s="56"/>
      <c r="J27" s="56"/>
      <c r="K27" s="162"/>
      <c r="L27" s="62"/>
      <c r="M27" s="62"/>
      <c r="N27" s="62"/>
      <c r="O27" s="62">
        <f t="shared" si="0"/>
        <v>0</v>
      </c>
      <c r="P27" s="62" t="str">
        <f t="shared" si="1"/>
        <v/>
      </c>
      <c r="Q27" s="125"/>
    </row>
    <row r="28" ht="16.5" customHeight="1" spans="1:17">
      <c r="A28" s="56"/>
      <c r="B28" s="56"/>
      <c r="C28" s="161"/>
      <c r="D28" s="161"/>
      <c r="E28" s="60"/>
      <c r="F28" s="61"/>
      <c r="G28" s="56"/>
      <c r="H28" s="56"/>
      <c r="I28" s="56"/>
      <c r="J28" s="56"/>
      <c r="K28" s="162"/>
      <c r="L28" s="62"/>
      <c r="M28" s="62"/>
      <c r="N28" s="62"/>
      <c r="O28" s="62">
        <f t="shared" si="0"/>
        <v>0</v>
      </c>
      <c r="P28" s="62" t="str">
        <f t="shared" si="1"/>
        <v/>
      </c>
      <c r="Q28" s="125"/>
    </row>
    <row r="29" ht="16.5" customHeight="1" spans="1:17">
      <c r="A29" s="56"/>
      <c r="B29" s="56"/>
      <c r="C29" s="161"/>
      <c r="D29" s="161"/>
      <c r="E29" s="60"/>
      <c r="F29" s="61"/>
      <c r="G29" s="56"/>
      <c r="H29" s="56"/>
      <c r="I29" s="56"/>
      <c r="J29" s="56"/>
      <c r="K29" s="162"/>
      <c r="L29" s="62"/>
      <c r="M29" s="62"/>
      <c r="N29" s="62"/>
      <c r="O29" s="62">
        <f t="shared" si="0"/>
        <v>0</v>
      </c>
      <c r="P29" s="62" t="str">
        <f t="shared" si="1"/>
        <v/>
      </c>
      <c r="Q29" s="125"/>
    </row>
    <row r="30" ht="16.5" customHeight="1" spans="1:17">
      <c r="A30" s="56"/>
      <c r="B30" s="56"/>
      <c r="C30" s="161"/>
      <c r="D30" s="161"/>
      <c r="E30" s="60"/>
      <c r="F30" s="61"/>
      <c r="G30" s="56"/>
      <c r="H30" s="56"/>
      <c r="I30" s="56"/>
      <c r="J30" s="56"/>
      <c r="K30" s="162"/>
      <c r="L30" s="62"/>
      <c r="M30" s="62">
        <f>SUM(M7:M29)</f>
        <v>0</v>
      </c>
      <c r="N30" s="62">
        <f>SUM(N7:N29)</f>
        <v>0</v>
      </c>
      <c r="O30" s="62">
        <f t="shared" si="0"/>
        <v>0</v>
      </c>
      <c r="P30" s="62" t="str">
        <f t="shared" si="1"/>
        <v/>
      </c>
      <c r="Q30" s="125"/>
    </row>
    <row r="31" ht="16.5" customHeight="1" spans="1:17">
      <c r="A31" s="56"/>
      <c r="B31" s="56"/>
      <c r="C31" s="161"/>
      <c r="D31" s="161"/>
      <c r="E31" s="60"/>
      <c r="F31" s="61"/>
      <c r="G31" s="56"/>
      <c r="H31" s="56"/>
      <c r="I31" s="56"/>
      <c r="J31" s="56"/>
      <c r="K31" s="162"/>
      <c r="L31" s="62"/>
      <c r="M31" s="62"/>
      <c r="N31" s="62"/>
      <c r="O31" s="62">
        <f t="shared" si="0"/>
        <v>0</v>
      </c>
      <c r="P31" s="62" t="str">
        <f t="shared" si="1"/>
        <v/>
      </c>
      <c r="Q31" s="125"/>
    </row>
    <row r="32" ht="17.25" customHeight="1" spans="1:17">
      <c r="A32" s="67" t="s">
        <v>534</v>
      </c>
      <c r="B32" s="143"/>
      <c r="C32" s="143"/>
      <c r="D32" s="143"/>
      <c r="E32" s="57"/>
      <c r="F32" s="61"/>
      <c r="G32" s="56"/>
      <c r="H32" s="56"/>
      <c r="I32" s="56"/>
      <c r="J32" s="56"/>
      <c r="K32" s="162"/>
      <c r="L32" s="62"/>
      <c r="M32" s="62">
        <f>M30-M31</f>
        <v>0</v>
      </c>
      <c r="N32" s="62">
        <f>N30-N31</f>
        <v>0</v>
      </c>
      <c r="O32" s="62">
        <f t="shared" si="0"/>
        <v>0</v>
      </c>
      <c r="P32" s="62" t="str">
        <f t="shared" si="1"/>
        <v/>
      </c>
      <c r="Q32" s="125"/>
    </row>
    <row r="33" customHeight="1" spans="1:17">
      <c r="A33" s="123"/>
      <c r="B33" s="123"/>
      <c r="C33" s="123"/>
      <c r="D33" s="123"/>
      <c r="E33" s="64"/>
      <c r="F33" s="64"/>
      <c r="G33" s="64"/>
      <c r="H33" s="64"/>
      <c r="I33" s="64"/>
      <c r="J33" s="64"/>
      <c r="K33" s="64"/>
      <c r="L33" s="64"/>
      <c r="M33" s="64"/>
      <c r="N33" s="64"/>
      <c r="O33" s="64"/>
      <c r="P33" s="64"/>
      <c r="Q33" s="64"/>
    </row>
    <row r="34" ht="13.5" customHeight="1" spans="1:17">
      <c r="A34" s="71"/>
      <c r="B34" s="64"/>
      <c r="C34" s="64"/>
      <c r="D34" s="64"/>
      <c r="E34" s="64"/>
      <c r="F34" s="64"/>
      <c r="G34" s="64"/>
      <c r="H34" s="64"/>
      <c r="I34" s="64"/>
      <c r="J34" s="64"/>
      <c r="K34" s="64"/>
      <c r="L34" s="64"/>
      <c r="M34" s="64"/>
      <c r="N34" s="64"/>
      <c r="O34" s="64"/>
      <c r="P34" s="65"/>
    </row>
    <row r="35" ht="15" spans="1:17">
      <c r="A35" s="64"/>
      <c r="B35" s="64"/>
      <c r="C35" s="64"/>
      <c r="D35" s="64"/>
      <c r="E35" s="64"/>
      <c r="F35" s="64"/>
      <c r="G35" s="64"/>
      <c r="H35" s="64"/>
      <c r="I35" s="64"/>
      <c r="J35" s="64"/>
      <c r="K35" s="64"/>
      <c r="L35" s="64"/>
      <c r="M35" s="64"/>
      <c r="N35" s="64"/>
      <c r="O35" s="64"/>
      <c r="P35" s="65"/>
    </row>
    <row r="36" ht="15" spans="1:17">
      <c r="A36" s="64"/>
      <c r="B36" s="64"/>
      <c r="C36" s="64"/>
      <c r="D36" s="64"/>
      <c r="E36" s="64"/>
      <c r="F36" s="64"/>
      <c r="G36" s="64"/>
      <c r="H36" s="64"/>
      <c r="I36" s="64"/>
      <c r="J36" s="64"/>
      <c r="K36" s="64"/>
      <c r="L36" s="64"/>
      <c r="M36" s="64"/>
      <c r="N36" s="64"/>
      <c r="O36" s="64"/>
      <c r="P36" s="65"/>
    </row>
    <row r="37" ht="15" spans="1:17">
      <c r="A37" s="64"/>
      <c r="B37" s="64"/>
      <c r="C37" s="64"/>
      <c r="D37" s="64"/>
      <c r="E37" s="64"/>
      <c r="F37" s="64"/>
      <c r="G37" s="64"/>
      <c r="H37" s="64"/>
      <c r="I37" s="64"/>
      <c r="J37" s="64"/>
      <c r="K37" s="64"/>
      <c r="L37" s="64"/>
      <c r="M37" s="64"/>
      <c r="N37" s="64"/>
      <c r="O37" s="64"/>
      <c r="P37" s="65"/>
    </row>
    <row r="38" ht="15" spans="1:17">
      <c r="A38" s="64"/>
      <c r="B38" s="64"/>
      <c r="C38" s="64"/>
      <c r="D38" s="64"/>
      <c r="E38" s="64"/>
      <c r="F38" s="64"/>
      <c r="G38" s="64"/>
      <c r="H38" s="64"/>
      <c r="I38" s="64"/>
      <c r="J38" s="64"/>
      <c r="K38" s="64"/>
      <c r="L38" s="64"/>
      <c r="M38" s="64"/>
      <c r="N38" s="64"/>
      <c r="O38" s="64"/>
      <c r="P38" s="65"/>
    </row>
    <row r="39" ht="15" spans="1:17">
      <c r="A39" s="64"/>
      <c r="B39" s="64"/>
      <c r="C39" s="64"/>
      <c r="D39" s="64"/>
      <c r="E39" s="64"/>
      <c r="F39" s="64"/>
      <c r="G39" s="64"/>
      <c r="H39" s="64"/>
      <c r="I39" s="64"/>
      <c r="J39" s="64"/>
      <c r="K39" s="64"/>
      <c r="L39" s="64"/>
      <c r="M39" s="64"/>
      <c r="N39" s="64"/>
      <c r="O39" s="64"/>
      <c r="P39" s="65"/>
    </row>
    <row r="40" ht="15" spans="1:17">
      <c r="A40" s="64"/>
      <c r="B40" s="64"/>
      <c r="C40" s="64"/>
      <c r="D40" s="64"/>
      <c r="E40" s="64"/>
      <c r="F40" s="64"/>
      <c r="G40" s="64"/>
      <c r="H40" s="64"/>
      <c r="I40" s="64"/>
      <c r="J40" s="64"/>
      <c r="K40" s="64"/>
      <c r="L40" s="64"/>
      <c r="M40" s="64"/>
      <c r="N40" s="64"/>
      <c r="O40" s="64"/>
      <c r="P40" s="65"/>
    </row>
    <row r="41" ht="15" spans="1:17">
      <c r="A41" s="64"/>
      <c r="B41" s="64"/>
      <c r="C41" s="64"/>
      <c r="D41" s="64"/>
      <c r="E41" s="64"/>
      <c r="F41" s="64"/>
      <c r="G41" s="64"/>
      <c r="H41" s="64"/>
      <c r="I41" s="64"/>
      <c r="J41" s="64"/>
      <c r="K41" s="64"/>
      <c r="L41" s="64"/>
      <c r="M41" s="64"/>
      <c r="N41" s="64"/>
      <c r="O41" s="64"/>
      <c r="P41" s="65"/>
    </row>
    <row r="42" ht="15" spans="1:17">
      <c r="A42" s="64"/>
      <c r="B42" s="64"/>
      <c r="C42" s="64"/>
      <c r="D42" s="64"/>
      <c r="E42" s="64"/>
      <c r="F42" s="64"/>
      <c r="G42" s="64"/>
      <c r="H42" s="64"/>
      <c r="I42" s="64"/>
      <c r="J42" s="64"/>
      <c r="K42" s="64"/>
      <c r="L42" s="64"/>
      <c r="M42" s="64"/>
      <c r="N42" s="64"/>
      <c r="O42" s="64"/>
      <c r="P42" s="65"/>
    </row>
    <row r="43" ht="15" spans="1:17">
      <c r="A43" s="64"/>
      <c r="B43" s="64"/>
      <c r="C43" s="64"/>
      <c r="D43" s="64"/>
      <c r="E43" s="64"/>
      <c r="F43" s="64"/>
      <c r="G43" s="64"/>
      <c r="H43" s="64"/>
      <c r="I43" s="64"/>
      <c r="J43" s="64"/>
      <c r="K43" s="64"/>
      <c r="L43" s="64"/>
      <c r="M43" s="64"/>
      <c r="N43" s="64"/>
      <c r="O43" s="64"/>
      <c r="P43" s="65"/>
    </row>
    <row r="44" ht="15" spans="1:17">
      <c r="A44" s="64"/>
      <c r="B44" s="64"/>
      <c r="C44" s="64"/>
      <c r="D44" s="64"/>
      <c r="E44" s="64"/>
      <c r="F44" s="64"/>
      <c r="G44" s="64"/>
      <c r="H44" s="64"/>
      <c r="I44" s="64"/>
      <c r="J44" s="64"/>
      <c r="K44" s="64"/>
      <c r="L44" s="64"/>
      <c r="M44" s="64"/>
      <c r="N44" s="64"/>
      <c r="O44" s="64"/>
      <c r="P44" s="65"/>
    </row>
    <row r="45" ht="15" spans="1:17">
      <c r="A45" s="64"/>
      <c r="B45" s="64"/>
      <c r="C45" s="64"/>
      <c r="D45" s="64"/>
      <c r="E45" s="64"/>
      <c r="F45" s="64"/>
      <c r="G45" s="64"/>
      <c r="H45" s="64"/>
      <c r="I45" s="64"/>
      <c r="J45" s="64"/>
      <c r="K45" s="64"/>
      <c r="L45" s="64"/>
      <c r="M45" s="64"/>
      <c r="N45" s="64"/>
      <c r="O45" s="64"/>
      <c r="P45" s="65"/>
    </row>
    <row r="46" ht="15" spans="1:17">
      <c r="A46" s="64"/>
      <c r="B46" s="64"/>
      <c r="C46" s="64"/>
      <c r="D46" s="64"/>
      <c r="E46" s="64"/>
      <c r="F46" s="64"/>
      <c r="G46" s="64"/>
      <c r="H46" s="64"/>
      <c r="I46" s="64"/>
      <c r="J46" s="64"/>
      <c r="K46" s="64"/>
      <c r="L46" s="64"/>
      <c r="M46" s="64"/>
      <c r="N46" s="64"/>
      <c r="O46" s="64"/>
      <c r="P46" s="65"/>
    </row>
    <row r="47" ht="15" spans="1:17">
      <c r="A47" s="64"/>
      <c r="B47" s="64"/>
      <c r="C47" s="64"/>
      <c r="D47" s="64"/>
      <c r="E47" s="64"/>
      <c r="F47" s="64"/>
      <c r="G47" s="64"/>
      <c r="H47" s="64"/>
      <c r="I47" s="64"/>
      <c r="J47" s="64"/>
      <c r="K47" s="64"/>
      <c r="L47" s="64"/>
      <c r="M47" s="64"/>
      <c r="N47" s="64"/>
      <c r="O47" s="64"/>
      <c r="P47" s="65"/>
    </row>
    <row r="48" ht="15" spans="1:17">
      <c r="A48" s="64"/>
      <c r="B48" s="64"/>
      <c r="C48" s="64"/>
      <c r="D48" s="64"/>
      <c r="E48" s="64"/>
      <c r="F48" s="64"/>
      <c r="G48" s="64"/>
      <c r="H48" s="64"/>
      <c r="I48" s="64"/>
      <c r="J48" s="64"/>
      <c r="K48" s="64"/>
      <c r="L48" s="64"/>
      <c r="M48" s="64"/>
      <c r="N48" s="64"/>
      <c r="O48" s="64"/>
      <c r="P48" s="65"/>
    </row>
    <row r="49" ht="15" spans="1:16">
      <c r="A49" s="64"/>
      <c r="B49" s="64"/>
      <c r="C49" s="64"/>
      <c r="D49" s="64"/>
      <c r="E49" s="64"/>
      <c r="F49" s="64"/>
      <c r="G49" s="64"/>
      <c r="H49" s="64"/>
      <c r="I49" s="64"/>
      <c r="J49" s="64"/>
      <c r="K49" s="64"/>
      <c r="L49" s="64"/>
      <c r="M49" s="64"/>
      <c r="N49" s="64"/>
      <c r="O49" s="64"/>
      <c r="P49" s="65"/>
    </row>
    <row r="50" ht="15" spans="1:16">
      <c r="A50" s="64"/>
      <c r="B50" s="64"/>
      <c r="C50" s="64"/>
      <c r="D50" s="64"/>
      <c r="E50" s="64"/>
      <c r="F50" s="64"/>
      <c r="G50" s="64"/>
      <c r="H50" s="64"/>
      <c r="I50" s="64"/>
      <c r="J50" s="64"/>
      <c r="K50" s="64"/>
      <c r="L50" s="64"/>
      <c r="M50" s="64"/>
      <c r="N50" s="64"/>
      <c r="O50" s="64"/>
      <c r="P50" s="65"/>
    </row>
    <row r="51" ht="15" spans="1:16">
      <c r="A51" s="64"/>
      <c r="B51" s="64"/>
      <c r="C51" s="64"/>
      <c r="D51" s="64"/>
      <c r="E51" s="64"/>
      <c r="F51" s="64"/>
      <c r="G51" s="64"/>
      <c r="H51" s="64"/>
      <c r="I51" s="64"/>
      <c r="J51" s="64"/>
      <c r="K51" s="64"/>
      <c r="L51" s="64"/>
      <c r="M51" s="64"/>
      <c r="N51" s="64"/>
      <c r="O51" s="64"/>
      <c r="P51" s="65"/>
    </row>
    <row r="52" ht="15" spans="1:16">
      <c r="A52" s="64"/>
      <c r="B52" s="64"/>
      <c r="C52" s="64"/>
      <c r="D52" s="64"/>
      <c r="E52" s="64"/>
      <c r="F52" s="64"/>
      <c r="G52" s="64"/>
      <c r="H52" s="64"/>
      <c r="I52" s="64"/>
      <c r="J52" s="64"/>
      <c r="K52" s="64"/>
      <c r="L52" s="64"/>
      <c r="M52" s="64"/>
      <c r="N52" s="64"/>
      <c r="O52" s="64"/>
      <c r="P52" s="65"/>
    </row>
    <row r="53" ht="15" spans="1:16">
      <c r="A53" s="64"/>
      <c r="B53" s="64"/>
      <c r="C53" s="64"/>
      <c r="D53" s="64"/>
      <c r="E53" s="64"/>
      <c r="F53" s="64"/>
      <c r="G53" s="64"/>
      <c r="H53" s="64"/>
      <c r="I53" s="64"/>
      <c r="J53" s="64"/>
      <c r="K53" s="64"/>
      <c r="L53" s="64"/>
      <c r="M53" s="64"/>
      <c r="N53" s="64"/>
      <c r="O53" s="64"/>
      <c r="P53" s="65"/>
    </row>
    <row r="54" ht="15" spans="1:16">
      <c r="A54" s="64"/>
      <c r="B54" s="64"/>
      <c r="C54" s="64"/>
      <c r="D54" s="64"/>
      <c r="E54" s="64"/>
      <c r="F54" s="64"/>
      <c r="G54" s="64"/>
      <c r="H54" s="64"/>
      <c r="I54" s="64"/>
      <c r="J54" s="64"/>
      <c r="K54" s="64"/>
      <c r="L54" s="64"/>
      <c r="M54" s="64"/>
      <c r="N54" s="64"/>
      <c r="O54" s="64"/>
      <c r="P54" s="65"/>
    </row>
    <row r="55" ht="15" spans="1:16">
      <c r="A55" s="64"/>
      <c r="B55" s="64"/>
      <c r="C55" s="64"/>
      <c r="D55" s="64"/>
      <c r="E55" s="64"/>
      <c r="F55" s="64"/>
      <c r="G55" s="64"/>
      <c r="H55" s="64"/>
      <c r="I55" s="64"/>
      <c r="J55" s="64"/>
      <c r="K55" s="64"/>
      <c r="L55" s="64"/>
      <c r="M55" s="64"/>
      <c r="N55" s="64"/>
      <c r="O55" s="64"/>
      <c r="P55" s="65"/>
    </row>
    <row r="56" ht="15" spans="1:16">
      <c r="A56" s="64"/>
      <c r="B56" s="64"/>
      <c r="C56" s="64"/>
      <c r="D56" s="64"/>
      <c r="E56" s="64"/>
      <c r="F56" s="64"/>
      <c r="G56" s="64"/>
      <c r="H56" s="64"/>
      <c r="I56" s="64"/>
      <c r="J56" s="64"/>
      <c r="K56" s="64"/>
      <c r="L56" s="64"/>
      <c r="M56" s="64"/>
      <c r="N56" s="64"/>
      <c r="O56" s="64"/>
      <c r="P56" s="65"/>
    </row>
    <row r="57" ht="15" spans="1:16">
      <c r="A57" s="64"/>
      <c r="B57" s="64"/>
      <c r="C57" s="64"/>
      <c r="D57" s="64"/>
      <c r="E57" s="64"/>
      <c r="F57" s="64"/>
      <c r="G57" s="64"/>
      <c r="H57" s="64"/>
      <c r="I57" s="64"/>
      <c r="J57" s="64"/>
      <c r="K57" s="64"/>
      <c r="L57" s="64"/>
      <c r="M57" s="64"/>
      <c r="N57" s="64"/>
      <c r="O57" s="64"/>
      <c r="P57" s="65"/>
    </row>
    <row r="58" ht="15" spans="1:16">
      <c r="A58" s="64"/>
      <c r="B58" s="64"/>
      <c r="C58" s="64"/>
      <c r="D58" s="64"/>
      <c r="E58" s="64"/>
      <c r="F58" s="64"/>
      <c r="G58" s="64"/>
      <c r="H58" s="64"/>
      <c r="I58" s="64"/>
      <c r="J58" s="64"/>
      <c r="K58" s="64"/>
      <c r="L58" s="64"/>
      <c r="M58" s="64"/>
      <c r="N58" s="64"/>
      <c r="O58" s="64"/>
      <c r="P58" s="65"/>
    </row>
    <row r="59" ht="15" spans="1:16">
      <c r="A59" s="64"/>
      <c r="B59" s="64"/>
      <c r="C59" s="64"/>
      <c r="D59" s="64"/>
      <c r="E59" s="64"/>
      <c r="F59" s="64"/>
      <c r="G59" s="64"/>
      <c r="H59" s="64"/>
      <c r="I59" s="64"/>
      <c r="J59" s="64"/>
      <c r="K59" s="64"/>
      <c r="L59" s="64"/>
      <c r="M59" s="64"/>
      <c r="N59" s="64"/>
      <c r="O59" s="64"/>
      <c r="P59" s="65"/>
    </row>
    <row r="60" ht="15" spans="1:16">
      <c r="A60" s="64"/>
      <c r="B60" s="64"/>
      <c r="C60" s="64"/>
      <c r="D60" s="64"/>
      <c r="E60" s="64"/>
      <c r="F60" s="64"/>
      <c r="G60" s="64"/>
      <c r="H60" s="64"/>
      <c r="I60" s="64"/>
      <c r="J60" s="64"/>
      <c r="K60" s="64"/>
      <c r="L60" s="64"/>
      <c r="M60" s="64"/>
      <c r="N60" s="64"/>
      <c r="O60" s="64"/>
      <c r="P60" s="65"/>
    </row>
    <row r="61" ht="15" spans="1:16">
      <c r="A61" s="64"/>
      <c r="B61" s="64"/>
      <c r="C61" s="64"/>
      <c r="D61" s="64"/>
      <c r="E61" s="64"/>
      <c r="F61" s="64"/>
      <c r="G61" s="64"/>
      <c r="H61" s="64"/>
      <c r="I61" s="64"/>
      <c r="J61" s="64"/>
      <c r="K61" s="64"/>
      <c r="L61" s="64"/>
      <c r="M61" s="64"/>
      <c r="N61" s="64"/>
      <c r="O61" s="64"/>
      <c r="P61" s="65"/>
    </row>
    <row r="62" ht="15" spans="1:16">
      <c r="A62" s="64"/>
      <c r="B62" s="64"/>
      <c r="C62" s="64"/>
      <c r="D62" s="64"/>
      <c r="E62" s="64"/>
      <c r="F62" s="64"/>
      <c r="G62" s="64"/>
      <c r="H62" s="64"/>
      <c r="I62" s="64"/>
      <c r="J62" s="64"/>
      <c r="K62" s="64"/>
      <c r="L62" s="64"/>
      <c r="M62" s="64"/>
      <c r="N62" s="64"/>
      <c r="O62" s="64"/>
      <c r="P62" s="65"/>
    </row>
    <row r="63" ht="15" spans="1:16">
      <c r="A63" s="64"/>
      <c r="B63" s="64"/>
      <c r="C63" s="64"/>
      <c r="D63" s="64"/>
      <c r="E63" s="64"/>
      <c r="F63" s="64"/>
      <c r="G63" s="64"/>
      <c r="H63" s="64"/>
      <c r="I63" s="64"/>
      <c r="J63" s="64"/>
      <c r="K63" s="64"/>
      <c r="L63" s="64"/>
      <c r="M63" s="64"/>
      <c r="N63" s="64"/>
      <c r="O63" s="64"/>
      <c r="P63" s="65"/>
    </row>
    <row r="64" ht="15" spans="1:16">
      <c r="A64" s="64"/>
      <c r="B64" s="64"/>
      <c r="C64" s="64"/>
      <c r="D64" s="64"/>
      <c r="E64" s="64"/>
      <c r="F64" s="64"/>
      <c r="G64" s="64"/>
      <c r="H64" s="64"/>
      <c r="I64" s="64"/>
      <c r="J64" s="64"/>
      <c r="K64" s="64"/>
      <c r="L64" s="64"/>
      <c r="M64" s="64"/>
      <c r="N64" s="64"/>
      <c r="O64" s="64"/>
      <c r="P64" s="65"/>
    </row>
    <row r="65" ht="15" spans="1:16">
      <c r="A65" s="64"/>
      <c r="B65" s="64"/>
      <c r="C65" s="64"/>
      <c r="D65" s="64"/>
      <c r="E65" s="64"/>
      <c r="F65" s="64"/>
      <c r="G65" s="64"/>
      <c r="H65" s="64"/>
      <c r="I65" s="64"/>
      <c r="J65" s="64"/>
      <c r="K65" s="64"/>
      <c r="L65" s="64"/>
      <c r="M65" s="64"/>
      <c r="N65" s="64"/>
      <c r="O65" s="64"/>
      <c r="P65" s="65"/>
    </row>
    <row r="66" ht="15" spans="1:16">
      <c r="A66" s="64"/>
      <c r="B66" s="64"/>
      <c r="C66" s="64"/>
      <c r="D66" s="64"/>
      <c r="E66" s="64"/>
      <c r="F66" s="64"/>
      <c r="G66" s="64"/>
      <c r="H66" s="64"/>
      <c r="I66" s="64"/>
      <c r="J66" s="64"/>
      <c r="K66" s="64"/>
      <c r="L66" s="64"/>
      <c r="M66" s="64"/>
      <c r="N66" s="64"/>
      <c r="O66" s="64"/>
      <c r="P66" s="65"/>
    </row>
    <row r="67" ht="15" spans="1:16">
      <c r="A67" s="64"/>
      <c r="B67" s="64"/>
      <c r="C67" s="64"/>
      <c r="D67" s="64"/>
      <c r="E67" s="64"/>
      <c r="F67" s="64"/>
      <c r="G67" s="64"/>
      <c r="H67" s="64"/>
      <c r="I67" s="64"/>
      <c r="J67" s="64"/>
      <c r="K67" s="64"/>
      <c r="L67" s="64"/>
      <c r="M67" s="64"/>
      <c r="N67" s="64"/>
      <c r="O67" s="64"/>
      <c r="P67" s="65"/>
    </row>
    <row r="68" ht="15" spans="1:16">
      <c r="A68" s="64"/>
      <c r="B68" s="64"/>
      <c r="C68" s="64"/>
      <c r="D68" s="64"/>
      <c r="E68" s="64"/>
      <c r="F68" s="64"/>
      <c r="G68" s="64"/>
      <c r="H68" s="64"/>
      <c r="I68" s="64"/>
      <c r="J68" s="64"/>
      <c r="K68" s="64"/>
      <c r="L68" s="64"/>
      <c r="M68" s="64"/>
      <c r="N68" s="64"/>
      <c r="O68" s="64"/>
      <c r="P68" s="65"/>
    </row>
    <row r="69" ht="15" spans="1:16">
      <c r="A69" s="64"/>
      <c r="B69" s="64"/>
      <c r="C69" s="64"/>
      <c r="D69" s="64"/>
      <c r="E69" s="64"/>
      <c r="F69" s="64"/>
      <c r="G69" s="64"/>
      <c r="H69" s="64"/>
      <c r="I69" s="64"/>
      <c r="J69" s="64"/>
      <c r="K69" s="64"/>
      <c r="L69" s="64"/>
      <c r="M69" s="64"/>
      <c r="N69" s="64"/>
      <c r="O69" s="64"/>
      <c r="P69" s="65"/>
    </row>
    <row r="70" ht="15" spans="1:16">
      <c r="A70" s="64"/>
      <c r="B70" s="64"/>
      <c r="C70" s="64"/>
      <c r="D70" s="64"/>
      <c r="E70" s="64"/>
      <c r="F70" s="64"/>
      <c r="G70" s="64"/>
      <c r="H70" s="64"/>
      <c r="I70" s="64"/>
      <c r="J70" s="64"/>
      <c r="K70" s="64"/>
      <c r="L70" s="64"/>
      <c r="M70" s="64"/>
      <c r="N70" s="64"/>
      <c r="O70" s="64"/>
      <c r="P70" s="65"/>
    </row>
    <row r="71" ht="15" spans="1:16">
      <c r="A71" s="64"/>
      <c r="B71" s="64"/>
      <c r="C71" s="64"/>
      <c r="D71" s="64"/>
      <c r="E71" s="64"/>
      <c r="F71" s="64"/>
      <c r="G71" s="64"/>
      <c r="H71" s="64"/>
      <c r="I71" s="64"/>
      <c r="J71" s="64"/>
      <c r="K71" s="64"/>
      <c r="L71" s="64"/>
      <c r="M71" s="64"/>
      <c r="N71" s="64"/>
      <c r="O71" s="64"/>
      <c r="P71" s="65"/>
    </row>
    <row r="72" ht="15" spans="1:16">
      <c r="A72" s="64"/>
      <c r="B72" s="64"/>
      <c r="C72" s="64"/>
      <c r="D72" s="64"/>
      <c r="E72" s="64"/>
      <c r="F72" s="64"/>
      <c r="G72" s="64"/>
      <c r="H72" s="64"/>
      <c r="I72" s="64"/>
      <c r="J72" s="64"/>
      <c r="K72" s="64"/>
      <c r="L72" s="64"/>
      <c r="M72" s="64"/>
      <c r="N72" s="64"/>
      <c r="O72" s="64"/>
      <c r="P72" s="65"/>
    </row>
    <row r="73" ht="15" spans="1:16">
      <c r="A73" s="64"/>
      <c r="B73" s="64"/>
      <c r="C73" s="64"/>
      <c r="D73" s="64"/>
      <c r="E73" s="64"/>
      <c r="F73" s="64"/>
      <c r="G73" s="64"/>
      <c r="H73" s="64"/>
      <c r="I73" s="64"/>
      <c r="J73" s="64"/>
      <c r="K73" s="64"/>
      <c r="L73" s="64"/>
      <c r="M73" s="64"/>
      <c r="N73" s="64"/>
      <c r="O73" s="64"/>
      <c r="P73" s="65"/>
    </row>
    <row r="74" ht="15" spans="1:16">
      <c r="A74" s="64"/>
      <c r="B74" s="64"/>
      <c r="C74" s="64"/>
      <c r="D74" s="64"/>
      <c r="E74" s="64"/>
      <c r="F74" s="64"/>
      <c r="G74" s="64"/>
      <c r="H74" s="64"/>
      <c r="I74" s="64"/>
      <c r="J74" s="64"/>
      <c r="K74" s="64"/>
      <c r="L74" s="64"/>
      <c r="M74" s="64"/>
      <c r="N74" s="64"/>
      <c r="O74" s="64"/>
      <c r="P74" s="65"/>
    </row>
    <row r="75" ht="15" spans="1:16">
      <c r="A75" s="64"/>
      <c r="B75" s="64"/>
      <c r="C75" s="64"/>
      <c r="D75" s="64"/>
      <c r="E75" s="64"/>
      <c r="F75" s="64"/>
      <c r="G75" s="64"/>
      <c r="H75" s="64"/>
      <c r="I75" s="64"/>
      <c r="J75" s="64"/>
      <c r="K75" s="64"/>
      <c r="L75" s="64"/>
      <c r="M75" s="64"/>
      <c r="N75" s="64"/>
      <c r="O75" s="64"/>
      <c r="P75" s="65"/>
    </row>
    <row r="76" ht="15" spans="1:16">
      <c r="A76" s="64"/>
      <c r="B76" s="64"/>
      <c r="C76" s="64"/>
      <c r="D76" s="64"/>
      <c r="E76" s="64"/>
      <c r="F76" s="64"/>
      <c r="G76" s="64"/>
      <c r="H76" s="64"/>
      <c r="I76" s="64"/>
      <c r="J76" s="64"/>
      <c r="K76" s="64"/>
      <c r="L76" s="64"/>
      <c r="M76" s="64"/>
      <c r="N76" s="64"/>
      <c r="O76" s="64"/>
      <c r="P76" s="65"/>
    </row>
    <row r="77" ht="14.25" spans="1:16">
      <c r="A77" s="75"/>
      <c r="B77" s="75"/>
      <c r="C77" s="75"/>
      <c r="D77" s="75"/>
      <c r="E77" s="75"/>
      <c r="F77" s="75"/>
      <c r="G77" s="75"/>
      <c r="H77" s="75"/>
      <c r="I77" s="75"/>
      <c r="J77" s="75"/>
      <c r="K77" s="75"/>
      <c r="L77" s="75"/>
      <c r="M77" s="75"/>
      <c r="N77" s="75"/>
      <c r="O77" s="75"/>
      <c r="P77" s="65"/>
    </row>
    <row r="78" ht="14.25" spans="1:16">
      <c r="A78" s="75"/>
      <c r="B78" s="75"/>
      <c r="C78" s="75"/>
      <c r="D78" s="75"/>
      <c r="E78" s="75"/>
      <c r="F78" s="75"/>
      <c r="G78" s="75"/>
      <c r="H78" s="75"/>
      <c r="I78" s="75"/>
      <c r="J78" s="75"/>
      <c r="K78" s="75"/>
      <c r="L78" s="75"/>
      <c r="M78" s="75"/>
      <c r="N78" s="75"/>
      <c r="O78" s="75"/>
      <c r="P78" s="65"/>
    </row>
    <row r="79" ht="14.25" spans="1:16">
      <c r="A79" s="75"/>
      <c r="B79" s="75"/>
      <c r="C79" s="75"/>
      <c r="D79" s="75"/>
      <c r="E79" s="75"/>
      <c r="F79" s="75"/>
      <c r="G79" s="75"/>
      <c r="H79" s="75"/>
      <c r="I79" s="75"/>
      <c r="J79" s="75"/>
      <c r="K79" s="75"/>
      <c r="L79" s="75"/>
      <c r="M79" s="75"/>
      <c r="N79" s="75"/>
      <c r="O79" s="75"/>
      <c r="P79" s="65"/>
    </row>
    <row r="80" ht="14.25" spans="1:16">
      <c r="A80" s="75"/>
      <c r="B80" s="75"/>
      <c r="C80" s="75"/>
      <c r="D80" s="75"/>
      <c r="E80" s="75"/>
      <c r="F80" s="75"/>
      <c r="G80" s="75"/>
      <c r="H80" s="75"/>
      <c r="I80" s="75"/>
      <c r="J80" s="75"/>
      <c r="K80" s="75"/>
      <c r="L80" s="75"/>
      <c r="M80" s="75"/>
      <c r="N80" s="75"/>
      <c r="O80" s="75"/>
      <c r="P80" s="65"/>
    </row>
    <row r="81" ht="14.25" spans="1:16">
      <c r="A81" s="75"/>
      <c r="B81" s="75"/>
      <c r="C81" s="75"/>
      <c r="D81" s="75"/>
      <c r="E81" s="75"/>
      <c r="F81" s="75"/>
      <c r="G81" s="75"/>
      <c r="H81" s="75"/>
      <c r="I81" s="75"/>
      <c r="J81" s="75"/>
      <c r="K81" s="75"/>
      <c r="L81" s="75"/>
      <c r="M81" s="75"/>
      <c r="N81" s="75"/>
      <c r="O81" s="75"/>
      <c r="P81" s="65"/>
    </row>
    <row r="82" ht="14.25" spans="1:16">
      <c r="A82" s="76"/>
      <c r="B82" s="76"/>
      <c r="C82" s="76"/>
      <c r="D82" s="76"/>
      <c r="E82" s="76"/>
      <c r="F82" s="76"/>
      <c r="G82" s="76"/>
      <c r="H82" s="76"/>
      <c r="I82" s="76"/>
      <c r="J82" s="76"/>
      <c r="K82" s="76"/>
      <c r="L82" s="76"/>
      <c r="M82" s="76"/>
      <c r="N82" s="76"/>
      <c r="O82" s="76"/>
    </row>
    <row r="83" ht="14.25" spans="1:16">
      <c r="A83" s="76"/>
      <c r="B83" s="76"/>
      <c r="C83" s="76"/>
      <c r="D83" s="76"/>
      <c r="E83" s="76"/>
      <c r="F83" s="76"/>
      <c r="G83" s="76"/>
      <c r="H83" s="76"/>
      <c r="I83" s="76"/>
      <c r="J83" s="76"/>
      <c r="K83" s="76"/>
      <c r="L83" s="76"/>
      <c r="M83" s="76"/>
      <c r="N83" s="76"/>
      <c r="O83" s="76"/>
    </row>
    <row r="84" ht="14.25" spans="1:16">
      <c r="A84" s="76"/>
      <c r="B84" s="76"/>
      <c r="C84" s="76"/>
      <c r="D84" s="76"/>
      <c r="E84" s="76"/>
      <c r="F84" s="76"/>
      <c r="G84" s="76"/>
      <c r="H84" s="76"/>
      <c r="I84" s="76"/>
      <c r="J84" s="76"/>
      <c r="K84" s="76"/>
      <c r="L84" s="76"/>
      <c r="M84" s="76"/>
      <c r="N84" s="76"/>
      <c r="O84" s="76"/>
    </row>
    <row r="85" ht="14.25" spans="1:16">
      <c r="A85" s="76"/>
      <c r="B85" s="76"/>
      <c r="C85" s="76"/>
      <c r="D85" s="76"/>
      <c r="E85" s="76"/>
      <c r="F85" s="76"/>
      <c r="G85" s="76"/>
      <c r="H85" s="76"/>
      <c r="I85" s="76"/>
      <c r="J85" s="76"/>
      <c r="K85" s="76"/>
      <c r="L85" s="76"/>
      <c r="M85" s="76"/>
      <c r="N85" s="76"/>
      <c r="O85" s="76"/>
    </row>
    <row r="86" ht="14.25" spans="1:16">
      <c r="A86" s="76"/>
      <c r="B86" s="76"/>
      <c r="C86" s="76"/>
      <c r="D86" s="76"/>
      <c r="E86" s="76"/>
      <c r="F86" s="76"/>
      <c r="G86" s="76"/>
      <c r="H86" s="76"/>
      <c r="I86" s="76"/>
      <c r="J86" s="76"/>
      <c r="K86" s="76"/>
      <c r="L86" s="76"/>
      <c r="M86" s="76"/>
      <c r="N86" s="76"/>
      <c r="O86" s="76"/>
    </row>
    <row r="87" ht="14.25" spans="1:16">
      <c r="A87" s="76"/>
      <c r="B87" s="76"/>
      <c r="C87" s="76"/>
      <c r="D87" s="76"/>
      <c r="E87" s="76"/>
      <c r="F87" s="76"/>
      <c r="G87" s="76"/>
      <c r="H87" s="76"/>
      <c r="I87" s="76"/>
      <c r="J87" s="76"/>
      <c r="K87" s="76"/>
      <c r="L87" s="76"/>
      <c r="M87" s="76"/>
      <c r="N87" s="76"/>
      <c r="O87" s="76"/>
    </row>
    <row r="88" ht="14.25" spans="1:16">
      <c r="A88" s="76"/>
      <c r="B88" s="76"/>
      <c r="C88" s="76"/>
      <c r="D88" s="76"/>
      <c r="E88" s="76"/>
      <c r="F88" s="76"/>
      <c r="G88" s="76"/>
      <c r="H88" s="76"/>
      <c r="I88" s="76"/>
      <c r="J88" s="76"/>
      <c r="K88" s="76"/>
      <c r="L88" s="76"/>
      <c r="M88" s="76"/>
      <c r="N88" s="76"/>
      <c r="O88" s="76"/>
    </row>
    <row r="89" ht="14.25" spans="1:16">
      <c r="A89" s="76"/>
      <c r="B89" s="76"/>
      <c r="C89" s="76"/>
      <c r="D89" s="76"/>
      <c r="E89" s="76"/>
      <c r="F89" s="76"/>
      <c r="G89" s="76"/>
      <c r="H89" s="76"/>
      <c r="I89" s="76"/>
      <c r="J89" s="76"/>
      <c r="K89" s="76"/>
      <c r="L89" s="76"/>
      <c r="M89" s="76"/>
      <c r="N89" s="76"/>
      <c r="O89" s="76"/>
    </row>
    <row r="90" ht="14.25" spans="1:16">
      <c r="A90" s="76"/>
      <c r="B90" s="76"/>
      <c r="C90" s="76"/>
      <c r="D90" s="76"/>
      <c r="E90" s="76"/>
      <c r="F90" s="76"/>
      <c r="G90" s="76"/>
      <c r="H90" s="76"/>
      <c r="I90" s="76"/>
      <c r="J90" s="76"/>
      <c r="K90" s="76"/>
      <c r="L90" s="76"/>
      <c r="M90" s="76"/>
      <c r="N90" s="76"/>
      <c r="O90" s="76"/>
    </row>
    <row r="91" ht="14.25" spans="1:16">
      <c r="A91" s="76"/>
      <c r="B91" s="76"/>
      <c r="C91" s="76"/>
      <c r="D91" s="76"/>
      <c r="E91" s="76"/>
      <c r="F91" s="76"/>
      <c r="G91" s="76"/>
      <c r="H91" s="76"/>
      <c r="I91" s="76"/>
      <c r="J91" s="76"/>
      <c r="K91" s="76"/>
      <c r="L91" s="76"/>
      <c r="M91" s="76"/>
      <c r="N91" s="76"/>
      <c r="O91" s="76"/>
    </row>
  </sheetData>
  <mergeCells count="5">
    <mergeCell ref="A1:Q1"/>
    <mergeCell ref="A2:Q2"/>
    <mergeCell ref="A3:Q3"/>
    <mergeCell ref="A5:E5"/>
    <mergeCell ref="A32:E32"/>
  </mergeCells>
  <printOptions horizontalCentered="1"/>
  <pageMargins left="0.590551181102362" right="0.590551181102362" top="0.866141732283464" bottom="0.866141732283464" header="0.47244094488189" footer="0.590551181102362"/>
  <pageSetup paperSize="9" scale="87" fitToHeight="0" orientation="landscape" blackAndWhite="1"/>
  <headerFooter scaleWithDoc="0">
    <oddFooter>&amp;L&amp;"宋体,常规"&amp;11被评估单位填表人：
填表日期：2015年  月&amp;R&amp;"宋体,常规"&amp;11评估人员：</oddFooter>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43">
    <pageSetUpPr fitToPage="1"/>
  </sheetPr>
  <dimension ref="A1:P86"/>
  <sheetViews>
    <sheetView view="pageBreakPreview" zoomScaleNormal="100" workbookViewId="0">
      <selection activeCell="E17" sqref="E17"/>
    </sheetView>
  </sheetViews>
  <sheetFormatPr defaultColWidth="9" defaultRowHeight="15.75" customHeight="1"/>
  <cols>
    <col min="1" max="1" width="7" style="48" customWidth="1"/>
    <col min="2" max="2" width="25.5" style="48" customWidth="1"/>
    <col min="3" max="8" width="13" style="48" customWidth="1"/>
    <col min="9" max="10" width="9.16666666666667" style="48" customWidth="1"/>
    <col min="11" max="16384" width="9" style="48"/>
  </cols>
  <sheetData>
    <row r="1" s="46" customFormat="1" ht="30" customHeight="1" spans="1:16">
      <c r="A1" s="49" t="s">
        <v>535</v>
      </c>
      <c r="B1" s="49"/>
      <c r="C1" s="49"/>
      <c r="D1" s="49"/>
      <c r="E1" s="49"/>
      <c r="F1" s="49"/>
      <c r="G1" s="49"/>
      <c r="H1" s="49"/>
      <c r="I1" s="49"/>
      <c r="J1" s="49"/>
    </row>
    <row r="2" ht="18" customHeight="1" spans="1:16">
      <c r="A2" s="50" t="str">
        <f>公用信息!E7</f>
        <v>评估基准日：2025年10月31日</v>
      </c>
      <c r="B2" s="50"/>
      <c r="C2" s="50"/>
      <c r="D2" s="50"/>
      <c r="E2" s="51"/>
      <c r="F2" s="51"/>
      <c r="G2" s="51"/>
      <c r="H2" s="51"/>
      <c r="I2" s="51"/>
      <c r="J2" s="51"/>
      <c r="K2" s="52"/>
      <c r="L2" s="52"/>
      <c r="M2" s="52"/>
      <c r="N2" s="52"/>
      <c r="O2" s="52"/>
    </row>
    <row r="3" ht="18" customHeight="1" spans="1:16">
      <c r="A3" s="50"/>
      <c r="B3" s="50"/>
      <c r="C3" s="50"/>
      <c r="D3" s="50"/>
      <c r="E3" s="51"/>
      <c r="F3" s="51"/>
      <c r="G3" s="51"/>
      <c r="H3" s="53" t="s">
        <v>536</v>
      </c>
      <c r="I3" s="53"/>
      <c r="J3" s="53"/>
      <c r="K3" s="52"/>
      <c r="L3" s="52"/>
      <c r="M3" s="52"/>
      <c r="N3" s="52"/>
      <c r="O3" s="52"/>
    </row>
    <row r="4" ht="18" customHeight="1" spans="1:16">
      <c r="A4" s="90" t="str">
        <f>公用信息!E6</f>
        <v>被评估单位：杭州建德杭氧气体有限公司</v>
      </c>
      <c r="B4" s="52"/>
      <c r="C4" s="52"/>
      <c r="D4" s="52"/>
      <c r="E4" s="52"/>
      <c r="F4" s="52"/>
      <c r="G4" s="156" t="e">
        <f>#REF!</f>
        <v>#REF!</v>
      </c>
      <c r="H4" s="156"/>
      <c r="I4" s="156"/>
      <c r="J4" s="156"/>
      <c r="K4" s="52"/>
      <c r="L4" s="52"/>
      <c r="M4" s="52"/>
      <c r="N4" s="52"/>
      <c r="O4" s="52"/>
    </row>
    <row r="5" s="47" customFormat="1" ht="18" customHeight="1" spans="1:16">
      <c r="A5" s="56" t="s">
        <v>214</v>
      </c>
      <c r="B5" s="56" t="s">
        <v>215</v>
      </c>
      <c r="C5" s="143" t="s">
        <v>111</v>
      </c>
      <c r="D5" s="57"/>
      <c r="E5" s="56" t="s">
        <v>112</v>
      </c>
      <c r="F5" s="56"/>
      <c r="G5" s="56" t="s">
        <v>113</v>
      </c>
      <c r="H5" s="56"/>
      <c r="I5" s="56" t="s">
        <v>114</v>
      </c>
      <c r="J5" s="56"/>
      <c r="K5" s="58"/>
      <c r="L5" s="58"/>
      <c r="M5" s="58"/>
      <c r="N5" s="58"/>
      <c r="O5" s="58"/>
      <c r="P5" s="59"/>
    </row>
    <row r="6" s="47" customFormat="1" ht="18" customHeight="1" spans="1:16">
      <c r="A6" s="56"/>
      <c r="B6" s="56"/>
      <c r="C6" s="57" t="s">
        <v>511</v>
      </c>
      <c r="D6" s="56" t="s">
        <v>512</v>
      </c>
      <c r="E6" s="56" t="s">
        <v>511</v>
      </c>
      <c r="F6" s="56" t="s">
        <v>512</v>
      </c>
      <c r="G6" s="56" t="s">
        <v>511</v>
      </c>
      <c r="H6" s="56" t="s">
        <v>512</v>
      </c>
      <c r="I6" s="56" t="s">
        <v>511</v>
      </c>
      <c r="J6" s="56" t="s">
        <v>512</v>
      </c>
      <c r="K6" s="58"/>
      <c r="L6" s="58"/>
      <c r="M6" s="58"/>
      <c r="N6" s="58"/>
      <c r="O6" s="58"/>
      <c r="P6" s="59"/>
    </row>
    <row r="7" ht="18" customHeight="1" spans="1:16">
      <c r="A7" s="179" t="s">
        <v>537</v>
      </c>
      <c r="B7" s="279" t="s">
        <v>538</v>
      </c>
      <c r="C7" s="62">
        <f>'4-8-1房屋建筑物'!J28</f>
        <v>14884</v>
      </c>
      <c r="D7" s="62">
        <f>'4-8-1房屋建筑物'!K28</f>
        <v>5080.41</v>
      </c>
      <c r="E7" s="62">
        <f>'4-8-1房屋建筑物'!L28</f>
        <v>0</v>
      </c>
      <c r="F7" s="62">
        <f>'4-8-1房屋建筑物'!N28</f>
        <v>0</v>
      </c>
      <c r="G7" s="62">
        <f t="shared" ref="G7:G18" si="0">E7-C7</f>
        <v>-14884</v>
      </c>
      <c r="H7" s="62">
        <f t="shared" ref="H7:H18" si="1">F7-D7</f>
        <v>-5080.41</v>
      </c>
      <c r="I7" s="62">
        <f t="shared" ref="I7:I19" si="2">IF(C7=0,"",ROUND(G7/C7*100,2))</f>
        <v>-100</v>
      </c>
      <c r="J7" s="62">
        <f t="shared" ref="J7:J19" si="3">IF(D7=0,"",ROUND(H7/D7*100,2))</f>
        <v>-100</v>
      </c>
      <c r="K7" s="64"/>
      <c r="L7" s="64"/>
      <c r="M7" s="64"/>
      <c r="N7" s="64"/>
      <c r="O7" s="64"/>
      <c r="P7" s="65"/>
    </row>
    <row r="8" ht="18" customHeight="1" spans="1:16">
      <c r="A8" s="179" t="s">
        <v>539</v>
      </c>
      <c r="B8" s="279" t="s">
        <v>540</v>
      </c>
      <c r="C8" s="62">
        <f>'4-8-2构筑物'!I22</f>
        <v>0</v>
      </c>
      <c r="D8" s="62">
        <f>'4-8-2构筑物'!J22</f>
        <v>0</v>
      </c>
      <c r="E8" s="62">
        <f>'4-8-2构筑物'!K22</f>
        <v>0</v>
      </c>
      <c r="F8" s="62">
        <f>'4-8-2构筑物'!M22</f>
        <v>0</v>
      </c>
      <c r="G8" s="62">
        <f t="shared" si="0"/>
        <v>0</v>
      </c>
      <c r="H8" s="62">
        <f t="shared" si="1"/>
        <v>0</v>
      </c>
      <c r="I8" s="62" t="str">
        <f t="shared" si="2"/>
        <v/>
      </c>
      <c r="J8" s="62" t="str">
        <f t="shared" si="3"/>
        <v/>
      </c>
      <c r="K8" s="64"/>
      <c r="L8" s="64"/>
      <c r="M8" s="64"/>
      <c r="N8" s="64"/>
      <c r="O8" s="64"/>
      <c r="P8" s="65"/>
    </row>
    <row r="9" ht="18" customHeight="1" spans="1:16">
      <c r="A9" s="179" t="s">
        <v>541</v>
      </c>
      <c r="B9" s="279" t="s">
        <v>542</v>
      </c>
      <c r="C9" s="62">
        <f>'4-8-3管道沟槽'!I32</f>
        <v>0</v>
      </c>
      <c r="D9" s="62">
        <f>'4-8-3管道沟槽'!J32</f>
        <v>0</v>
      </c>
      <c r="E9" s="62">
        <f>'4-8-3管道沟槽'!K32</f>
        <v>0</v>
      </c>
      <c r="F9" s="62">
        <f>'4-8-3管道沟槽'!M32</f>
        <v>0</v>
      </c>
      <c r="G9" s="62">
        <f t="shared" si="0"/>
        <v>0</v>
      </c>
      <c r="H9" s="62">
        <f t="shared" si="1"/>
        <v>0</v>
      </c>
      <c r="I9" s="62" t="str">
        <f t="shared" si="2"/>
        <v/>
      </c>
      <c r="J9" s="62" t="str">
        <f t="shared" si="3"/>
        <v/>
      </c>
      <c r="K9" s="64"/>
      <c r="L9" s="64"/>
      <c r="M9" s="64"/>
      <c r="N9" s="64"/>
      <c r="O9" s="64"/>
      <c r="P9" s="65"/>
    </row>
    <row r="10" ht="18" customHeight="1" spans="1:16">
      <c r="A10" s="179"/>
      <c r="B10" s="280" t="s">
        <v>543</v>
      </c>
      <c r="C10" s="62">
        <f>SUBTOTAL(9,C7:C9)</f>
        <v>14884</v>
      </c>
      <c r="D10" s="62">
        <f t="shared" ref="D10:F10" si="4">SUBTOTAL(9,D7:D9)</f>
        <v>5080.41</v>
      </c>
      <c r="E10" s="62">
        <f t="shared" si="4"/>
        <v>0</v>
      </c>
      <c r="F10" s="62">
        <f t="shared" si="4"/>
        <v>0</v>
      </c>
      <c r="G10" s="62">
        <f t="shared" si="0"/>
        <v>-14884</v>
      </c>
      <c r="H10" s="62">
        <f t="shared" si="1"/>
        <v>-5080.41</v>
      </c>
      <c r="I10" s="62">
        <f t="shared" si="2"/>
        <v>-100</v>
      </c>
      <c r="J10" s="62">
        <f t="shared" si="3"/>
        <v>-100</v>
      </c>
      <c r="K10" s="64"/>
      <c r="L10" s="64"/>
      <c r="M10" s="64"/>
      <c r="N10" s="64"/>
      <c r="O10" s="64"/>
      <c r="P10" s="65"/>
    </row>
    <row r="11" ht="18" customHeight="1" spans="1:16">
      <c r="A11" s="179"/>
      <c r="B11" s="281"/>
      <c r="C11" s="62"/>
      <c r="D11" s="62"/>
      <c r="E11" s="62"/>
      <c r="F11" s="62"/>
      <c r="G11" s="62">
        <f t="shared" si="0"/>
        <v>0</v>
      </c>
      <c r="H11" s="62">
        <f t="shared" si="1"/>
        <v>0</v>
      </c>
      <c r="I11" s="62" t="str">
        <f t="shared" si="2"/>
        <v/>
      </c>
      <c r="J11" s="62" t="str">
        <f t="shared" si="3"/>
        <v/>
      </c>
      <c r="K11" s="64"/>
      <c r="L11" s="64"/>
      <c r="M11" s="64"/>
      <c r="N11" s="64"/>
      <c r="O11" s="64"/>
      <c r="P11" s="65"/>
    </row>
    <row r="12" ht="18" customHeight="1" spans="1:16">
      <c r="A12" s="179"/>
      <c r="B12" s="279"/>
      <c r="C12" s="62"/>
      <c r="D12" s="62"/>
      <c r="E12" s="62"/>
      <c r="F12" s="62"/>
      <c r="G12" s="62">
        <f t="shared" si="0"/>
        <v>0</v>
      </c>
      <c r="H12" s="62">
        <f t="shared" si="1"/>
        <v>0</v>
      </c>
      <c r="I12" s="62" t="str">
        <f t="shared" si="2"/>
        <v/>
      </c>
      <c r="J12" s="62" t="str">
        <f t="shared" si="3"/>
        <v/>
      </c>
      <c r="K12" s="64"/>
      <c r="L12" s="64"/>
      <c r="M12" s="64"/>
      <c r="N12" s="64"/>
      <c r="O12" s="64"/>
      <c r="P12" s="65"/>
    </row>
    <row r="13" ht="18" customHeight="1" spans="1:16">
      <c r="A13" s="179" t="s">
        <v>544</v>
      </c>
      <c r="B13" s="279" t="s">
        <v>545</v>
      </c>
      <c r="C13" s="62" t="e">
        <f>标的清单!#REF!</f>
        <v>#REF!</v>
      </c>
      <c r="D13" s="62" t="e">
        <f>标的清单!#REF!</f>
        <v>#REF!</v>
      </c>
      <c r="E13" s="62" t="e">
        <f>标的清单!#REF!</f>
        <v>#REF!</v>
      </c>
      <c r="F13" s="62" t="e">
        <f>标的清单!#REF!</f>
        <v>#REF!</v>
      </c>
      <c r="G13" s="62" t="e">
        <f t="shared" si="0"/>
        <v>#REF!</v>
      </c>
      <c r="H13" s="62" t="e">
        <f t="shared" si="1"/>
        <v>#REF!</v>
      </c>
      <c r="I13" s="62" t="e">
        <f t="shared" si="2"/>
        <v>#REF!</v>
      </c>
      <c r="J13" s="62" t="e">
        <f t="shared" si="3"/>
        <v>#REF!</v>
      </c>
      <c r="K13" s="64"/>
      <c r="L13" s="64"/>
      <c r="M13" s="64"/>
      <c r="N13" s="64"/>
      <c r="O13" s="64"/>
      <c r="P13" s="65"/>
    </row>
    <row r="14" ht="18" customHeight="1" spans="1:16">
      <c r="A14" s="179" t="s">
        <v>546</v>
      </c>
      <c r="B14" s="279" t="s">
        <v>547</v>
      </c>
      <c r="C14" s="62" t="e">
        <f>#REF!</f>
        <v>#REF!</v>
      </c>
      <c r="D14" s="62" t="e">
        <f>#REF!</f>
        <v>#REF!</v>
      </c>
      <c r="E14" s="62" t="e">
        <f>#REF!</f>
        <v>#REF!</v>
      </c>
      <c r="F14" s="62" t="e">
        <f>#REF!</f>
        <v>#REF!</v>
      </c>
      <c r="G14" s="62" t="e">
        <f t="shared" si="0"/>
        <v>#REF!</v>
      </c>
      <c r="H14" s="62" t="e">
        <f t="shared" si="1"/>
        <v>#REF!</v>
      </c>
      <c r="I14" s="62" t="e">
        <f t="shared" si="2"/>
        <v>#REF!</v>
      </c>
      <c r="J14" s="62" t="e">
        <f t="shared" si="3"/>
        <v>#REF!</v>
      </c>
      <c r="K14" s="64"/>
      <c r="L14" s="64"/>
      <c r="M14" s="64"/>
      <c r="N14" s="64"/>
      <c r="O14" s="64"/>
      <c r="P14" s="65"/>
    </row>
    <row r="15" ht="18" customHeight="1" spans="1:16">
      <c r="A15" s="179" t="s">
        <v>548</v>
      </c>
      <c r="B15" s="279" t="s">
        <v>549</v>
      </c>
      <c r="C15" s="62" t="e">
        <f>#REF!</f>
        <v>#REF!</v>
      </c>
      <c r="D15" s="62" t="e">
        <f>#REF!</f>
        <v>#REF!</v>
      </c>
      <c r="E15" s="62" t="e">
        <f>#REF!</f>
        <v>#REF!</v>
      </c>
      <c r="F15" s="62" t="e">
        <f>#REF!</f>
        <v>#REF!</v>
      </c>
      <c r="G15" s="62" t="e">
        <f t="shared" si="0"/>
        <v>#REF!</v>
      </c>
      <c r="H15" s="62" t="e">
        <f t="shared" si="1"/>
        <v>#REF!</v>
      </c>
      <c r="I15" s="62" t="e">
        <f t="shared" si="2"/>
        <v>#REF!</v>
      </c>
      <c r="J15" s="62" t="e">
        <f t="shared" si="3"/>
        <v>#REF!</v>
      </c>
      <c r="K15" s="64"/>
      <c r="L15" s="64"/>
      <c r="M15" s="64"/>
      <c r="N15" s="64"/>
      <c r="O15" s="64"/>
      <c r="P15" s="65"/>
    </row>
    <row r="16" ht="18" customHeight="1" spans="1:16">
      <c r="A16" s="179"/>
      <c r="B16" s="280" t="s">
        <v>550</v>
      </c>
      <c r="C16" s="62" t="e">
        <f>SUBTOTAL(9,C13:C15)</f>
        <v>#REF!</v>
      </c>
      <c r="D16" s="62" t="e">
        <f t="shared" ref="D16:F16" si="5">SUBTOTAL(9,D13:D15)</f>
        <v>#REF!</v>
      </c>
      <c r="E16" s="62" t="e">
        <f t="shared" si="5"/>
        <v>#REF!</v>
      </c>
      <c r="F16" s="62" t="e">
        <f t="shared" si="5"/>
        <v>#REF!</v>
      </c>
      <c r="G16" s="62" t="e">
        <f t="shared" si="0"/>
        <v>#REF!</v>
      </c>
      <c r="H16" s="62" t="e">
        <f t="shared" si="1"/>
        <v>#REF!</v>
      </c>
      <c r="I16" s="62" t="e">
        <f t="shared" si="2"/>
        <v>#REF!</v>
      </c>
      <c r="J16" s="62" t="e">
        <f t="shared" si="3"/>
        <v>#REF!</v>
      </c>
      <c r="K16" s="64"/>
      <c r="L16" s="64"/>
      <c r="M16" s="64"/>
      <c r="N16" s="64"/>
      <c r="O16" s="64"/>
      <c r="P16" s="65"/>
    </row>
    <row r="17" ht="18" customHeight="1" spans="1:16">
      <c r="A17" s="179"/>
      <c r="B17" s="279"/>
      <c r="C17" s="62"/>
      <c r="D17" s="62"/>
      <c r="E17" s="62"/>
      <c r="F17" s="62"/>
      <c r="G17" s="62">
        <f t="shared" si="0"/>
        <v>0</v>
      </c>
      <c r="H17" s="62">
        <f t="shared" si="1"/>
        <v>0</v>
      </c>
      <c r="I17" s="62" t="str">
        <f t="shared" si="2"/>
        <v/>
      </c>
      <c r="J17" s="62" t="str">
        <f t="shared" si="3"/>
        <v/>
      </c>
      <c r="K17" s="64"/>
      <c r="L17" s="64"/>
      <c r="M17" s="64"/>
      <c r="N17" s="64"/>
      <c r="O17" s="64"/>
      <c r="P17" s="65"/>
    </row>
    <row r="18" ht="18" customHeight="1" spans="1:16">
      <c r="A18" s="179" t="s">
        <v>551</v>
      </c>
      <c r="B18" s="282" t="s">
        <v>552</v>
      </c>
      <c r="C18" s="62">
        <f>'4-8-7固定资产清理'!D29</f>
        <v>0</v>
      </c>
      <c r="D18" s="62">
        <f>'4-8-7固定资产清理'!E29</f>
        <v>0</v>
      </c>
      <c r="E18" s="62">
        <f>'4-8-7固定资产清理'!F29</f>
        <v>0</v>
      </c>
      <c r="F18" s="62">
        <f>'4-8-7固定资产清理'!H29</f>
        <v>0</v>
      </c>
      <c r="G18" s="62">
        <f t="shared" si="0"/>
        <v>0</v>
      </c>
      <c r="H18" s="62">
        <f t="shared" si="1"/>
        <v>0</v>
      </c>
      <c r="I18" s="62" t="str">
        <f t="shared" si="2"/>
        <v/>
      </c>
      <c r="J18" s="62" t="str">
        <f t="shared" si="3"/>
        <v/>
      </c>
      <c r="K18" s="64"/>
      <c r="L18" s="64"/>
      <c r="M18" s="64"/>
      <c r="N18" s="64"/>
      <c r="O18" s="64"/>
      <c r="P18" s="65"/>
    </row>
    <row r="19" ht="18" customHeight="1" spans="1:16">
      <c r="A19" s="179"/>
      <c r="B19" s="279"/>
      <c r="C19" s="62"/>
      <c r="D19" s="62"/>
      <c r="E19" s="62"/>
      <c r="F19" s="62"/>
      <c r="G19" s="62"/>
      <c r="H19" s="62"/>
      <c r="I19" s="62" t="str">
        <f t="shared" si="2"/>
        <v/>
      </c>
      <c r="J19" s="62" t="str">
        <f t="shared" si="3"/>
        <v/>
      </c>
      <c r="K19" s="64"/>
      <c r="L19" s="64"/>
      <c r="M19" s="64"/>
      <c r="N19" s="64"/>
      <c r="O19" s="64"/>
      <c r="P19" s="65"/>
    </row>
    <row r="20" ht="18" customHeight="1" spans="1:16">
      <c r="A20" s="283" t="s">
        <v>553</v>
      </c>
      <c r="B20" s="284"/>
      <c r="C20" s="62" t="e">
        <f>SUBTOTAL(9,C7:C19)</f>
        <v>#REF!</v>
      </c>
      <c r="D20" s="62" t="e">
        <f>SUBTOTAL(9,D7:D19)</f>
        <v>#REF!</v>
      </c>
      <c r="E20" s="62" t="e">
        <f>SUBTOTAL(9,E7:E19)</f>
        <v>#REF!</v>
      </c>
      <c r="F20" s="62" t="e">
        <f>SUBTOTAL(9,F7:F19)</f>
        <v>#REF!</v>
      </c>
      <c r="G20" s="62" t="e">
        <f t="shared" ref="G20:H22" si="6">E20-C20</f>
        <v>#REF!</v>
      </c>
      <c r="H20" s="62" t="e">
        <f t="shared" si="6"/>
        <v>#REF!</v>
      </c>
      <c r="I20" s="62" t="e">
        <f t="shared" ref="I20:J22" si="7">IF(C20=0,"",ROUND(G20/C20*100,2))</f>
        <v>#REF!</v>
      </c>
      <c r="J20" s="62" t="e">
        <f t="shared" si="7"/>
        <v>#REF!</v>
      </c>
      <c r="K20" s="64"/>
      <c r="L20" s="64"/>
      <c r="M20" s="64"/>
      <c r="N20" s="64"/>
      <c r="O20" s="64"/>
      <c r="P20" s="65"/>
    </row>
    <row r="21" ht="18" customHeight="1" spans="1:16">
      <c r="A21" s="128" t="s">
        <v>554</v>
      </c>
      <c r="B21" s="134"/>
      <c r="C21" s="62"/>
      <c r="D21" s="62" t="e">
        <f>'4-8-1房屋建筑物'!K29+'4-8-2构筑物'!J23+'4-8-3管道沟槽'!J33+标的清单!#REF!+#REF!+#REF!</f>
        <v>#REF!</v>
      </c>
      <c r="E21" s="62"/>
      <c r="F21" s="62" t="e">
        <f>'4-8-1房屋建筑物'!N29+'4-8-2构筑物'!M23+'4-8-3管道沟槽'!M33+标的清单!#REF!+#REF!+#REF!</f>
        <v>#REF!</v>
      </c>
      <c r="G21" s="62">
        <f t="shared" si="6"/>
        <v>0</v>
      </c>
      <c r="H21" s="62" t="e">
        <f t="shared" si="6"/>
        <v>#REF!</v>
      </c>
      <c r="I21" s="62" t="str">
        <f t="shared" si="7"/>
        <v/>
      </c>
      <c r="J21" s="62" t="e">
        <f t="shared" si="7"/>
        <v>#REF!</v>
      </c>
      <c r="K21" s="64"/>
      <c r="L21" s="64"/>
      <c r="M21" s="64"/>
      <c r="N21" s="64"/>
      <c r="O21" s="64"/>
      <c r="P21" s="65"/>
    </row>
    <row r="22" ht="18" customHeight="1" spans="1:16">
      <c r="A22" s="285" t="s">
        <v>553</v>
      </c>
      <c r="B22" s="286"/>
      <c r="C22" s="62" t="e">
        <f>C20-C21</f>
        <v>#REF!</v>
      </c>
      <c r="D22" s="62" t="e">
        <f>D20-D21</f>
        <v>#REF!</v>
      </c>
      <c r="E22" s="62" t="e">
        <f>E20-E21</f>
        <v>#REF!</v>
      </c>
      <c r="F22" s="62" t="e">
        <f>F20-F21</f>
        <v>#REF!</v>
      </c>
      <c r="G22" s="62" t="e">
        <f t="shared" si="6"/>
        <v>#REF!</v>
      </c>
      <c r="H22" s="62" t="e">
        <f t="shared" si="6"/>
        <v>#REF!</v>
      </c>
      <c r="I22" s="62" t="e">
        <f t="shared" si="7"/>
        <v>#REF!</v>
      </c>
      <c r="J22" s="62" t="e">
        <f t="shared" si="7"/>
        <v>#REF!</v>
      </c>
      <c r="K22" s="64"/>
      <c r="L22" s="64"/>
      <c r="M22" s="64"/>
      <c r="N22" s="64"/>
      <c r="O22" s="64"/>
      <c r="P22" s="65"/>
    </row>
    <row r="23" ht="18" customHeight="1" spans="1:16">
      <c r="A23" s="64"/>
      <c r="B23" s="64"/>
      <c r="C23" s="64"/>
      <c r="D23" s="64"/>
      <c r="E23" s="64"/>
      <c r="F23" s="64"/>
      <c r="G23" s="64"/>
      <c r="H23" s="64"/>
      <c r="I23" s="64"/>
      <c r="J23" s="135" t="s">
        <v>243</v>
      </c>
      <c r="K23" s="64"/>
      <c r="L23" s="64"/>
      <c r="M23" s="64"/>
      <c r="N23" s="64"/>
      <c r="O23" s="64"/>
      <c r="P23" s="65"/>
    </row>
    <row r="24" customHeight="1" spans="1:16">
      <c r="A24" s="71"/>
      <c r="B24" s="287" t="s">
        <v>210</v>
      </c>
      <c r="C24" s="288" t="e">
        <f>'4-8-1房屋建筑物'!J30+'4-8-2构筑物'!I24+'4-8-3管道沟槽'!I34+标的清单!#REF!+#REF!+#REF!+'4-8-7固定资产清理'!D29-C22</f>
        <v>#REF!</v>
      </c>
      <c r="D24" s="288" t="e">
        <f>'4-8-1房屋建筑物'!K30+'4-8-2构筑物'!J24+'4-8-3管道沟槽'!J34+标的清单!#REF!+#REF!+#REF!+'4-8-7固定资产清理'!E29-D22</f>
        <v>#REF!</v>
      </c>
      <c r="E24" s="288" t="e">
        <f>'4-8-1房屋建筑物'!L30+'4-8-2构筑物'!K24+'4-8-3管道沟槽'!K34+标的清单!#REF!+#REF!+#REF!+'4-8-7固定资产清理'!F29-E22</f>
        <v>#REF!</v>
      </c>
      <c r="F24" s="288" t="e">
        <f>'4-8-1房屋建筑物'!N30+'4-8-2构筑物'!M24+'4-8-3管道沟槽'!M34+标的清单!#REF!+#REF!+#REF!+'4-8-7固定资产清理'!H29-F22</f>
        <v>#REF!</v>
      </c>
      <c r="G24" s="64"/>
      <c r="H24" s="64"/>
      <c r="I24" s="64"/>
      <c r="J24" s="64"/>
      <c r="K24" s="64"/>
      <c r="L24" s="64"/>
      <c r="M24" s="64"/>
      <c r="N24" s="64"/>
      <c r="O24" s="64"/>
      <c r="P24" s="65"/>
    </row>
    <row r="25" customHeight="1" spans="1:16">
      <c r="A25" s="64"/>
      <c r="B25" s="64"/>
      <c r="C25" s="64"/>
      <c r="D25" s="64"/>
      <c r="E25" s="64"/>
      <c r="F25" s="64"/>
      <c r="G25" s="64"/>
      <c r="H25" s="64"/>
      <c r="I25" s="64"/>
      <c r="J25" s="64"/>
      <c r="K25" s="64"/>
      <c r="L25" s="64"/>
      <c r="M25" s="64"/>
      <c r="N25" s="64"/>
      <c r="O25" s="64"/>
      <c r="P25" s="65"/>
    </row>
    <row r="26" customHeight="1" spans="1:16">
      <c r="A26" s="64"/>
      <c r="B26" s="64"/>
      <c r="C26" s="64"/>
      <c r="D26" s="64"/>
      <c r="E26" s="64"/>
      <c r="F26" s="64"/>
      <c r="G26" s="64"/>
      <c r="H26" s="64"/>
      <c r="I26" s="64"/>
      <c r="J26" s="64"/>
      <c r="K26" s="64"/>
      <c r="L26" s="64"/>
      <c r="M26" s="64"/>
      <c r="N26" s="64"/>
      <c r="O26" s="64"/>
      <c r="P26" s="65"/>
    </row>
    <row r="27" customHeight="1" spans="1:16">
      <c r="A27" s="64"/>
      <c r="B27" s="64"/>
      <c r="C27" s="64"/>
      <c r="D27" s="64"/>
      <c r="E27" s="64"/>
      <c r="F27" s="64"/>
      <c r="G27" s="64"/>
      <c r="H27" s="64"/>
      <c r="I27" s="64"/>
      <c r="J27" s="64"/>
      <c r="K27" s="64"/>
      <c r="L27" s="64"/>
      <c r="M27" s="64"/>
      <c r="N27" s="64"/>
      <c r="O27" s="64"/>
      <c r="P27" s="65"/>
    </row>
    <row r="28" customHeight="1" spans="1:16">
      <c r="A28" s="64"/>
      <c r="B28" s="64"/>
      <c r="C28" s="64"/>
      <c r="D28" s="64"/>
      <c r="E28" s="64"/>
      <c r="F28" s="64"/>
      <c r="G28" s="64"/>
      <c r="H28" s="64"/>
      <c r="I28" s="64"/>
      <c r="J28" s="64"/>
      <c r="K28" s="64"/>
      <c r="L28" s="64"/>
      <c r="M28" s="64"/>
      <c r="N28" s="64"/>
      <c r="O28" s="64"/>
      <c r="P28" s="65"/>
    </row>
    <row r="29" customHeight="1" spans="1:16">
      <c r="A29" s="64"/>
      <c r="B29" s="64"/>
      <c r="C29" s="64"/>
      <c r="D29" s="64"/>
      <c r="E29" s="64"/>
      <c r="F29" s="64"/>
      <c r="G29" s="64"/>
      <c r="H29" s="64"/>
      <c r="I29" s="64"/>
      <c r="J29" s="64"/>
      <c r="K29" s="64"/>
      <c r="L29" s="64"/>
      <c r="M29" s="64"/>
      <c r="N29" s="64"/>
      <c r="O29" s="64"/>
      <c r="P29" s="65"/>
    </row>
    <row r="30" customHeight="1" spans="1:16">
      <c r="A30" s="64"/>
      <c r="B30" s="64"/>
      <c r="C30" s="64"/>
      <c r="D30" s="64"/>
      <c r="E30" s="64"/>
      <c r="F30" s="64"/>
      <c r="G30" s="64"/>
      <c r="H30" s="64"/>
      <c r="I30" s="64"/>
      <c r="J30" s="64"/>
      <c r="K30" s="64"/>
      <c r="L30" s="64"/>
      <c r="M30" s="64"/>
      <c r="N30" s="64"/>
      <c r="O30" s="64"/>
      <c r="P30" s="65"/>
    </row>
    <row r="31" customHeight="1" spans="1:16">
      <c r="A31" s="64"/>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sheetData>
  <mergeCells count="13">
    <mergeCell ref="A1:J1"/>
    <mergeCell ref="A2:J2"/>
    <mergeCell ref="H3:J3"/>
    <mergeCell ref="G4:J4"/>
    <mergeCell ref="C5:D5"/>
    <mergeCell ref="E5:F5"/>
    <mergeCell ref="G5:H5"/>
    <mergeCell ref="I5:J5"/>
    <mergeCell ref="A20:B20"/>
    <mergeCell ref="A21:B21"/>
    <mergeCell ref="A22:B22"/>
    <mergeCell ref="A5:A6"/>
    <mergeCell ref="B5:B6"/>
  </mergeCells>
  <printOptions horizontalCentered="1"/>
  <pageMargins left="0.590551181102362" right="0.590551181102362" top="0.866141732283464" bottom="0.866141732283464" header="0.47244094488189" footer="0.47244094488189"/>
  <pageSetup paperSize="9" scale="97" fitToHeight="0" orientation="landscape" blackAndWhite="1"/>
  <headerFooter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P85"/>
  <sheetViews>
    <sheetView view="pageBreakPreview" zoomScaleNormal="100" workbookViewId="0">
      <selection activeCell="F4" sqref="F4:G4"/>
    </sheetView>
  </sheetViews>
  <sheetFormatPr defaultColWidth="9" defaultRowHeight="12.75"/>
  <cols>
    <col min="1" max="1" width="8.16666666666667" style="48" customWidth="1"/>
    <col min="2" max="2" width="30.3333333333333" style="48" customWidth="1"/>
    <col min="3" max="3" width="19.8333333333333" style="48" customWidth="1"/>
    <col min="4" max="4" width="18.3333333333333" style="48" customWidth="1"/>
    <col min="5" max="5" width="17" style="48" customWidth="1"/>
    <col min="6" max="6" width="14.5" style="48" customWidth="1"/>
    <col min="7" max="7" width="12.5" style="48" customWidth="1"/>
    <col min="8" max="16384" width="9" style="48"/>
  </cols>
  <sheetData>
    <row r="1" s="46" customFormat="1" ht="30" customHeight="1" spans="1:16">
      <c r="A1" s="49" t="s">
        <v>244</v>
      </c>
      <c r="B1" s="49"/>
      <c r="C1" s="49"/>
      <c r="D1" s="49"/>
      <c r="E1" s="49"/>
      <c r="F1" s="49"/>
      <c r="G1" s="49"/>
    </row>
    <row r="2" s="421" customFormat="1" ht="15.75" customHeight="1" spans="1:16">
      <c r="A2" s="50" t="str">
        <f>公用信息!E7</f>
        <v>评估基准日：2025年10月31日</v>
      </c>
      <c r="B2" s="50"/>
      <c r="C2" s="50"/>
      <c r="D2" s="50"/>
      <c r="E2" s="50"/>
      <c r="F2" s="50"/>
      <c r="G2" s="50"/>
      <c r="H2" s="52"/>
      <c r="I2" s="52"/>
      <c r="J2" s="52"/>
      <c r="K2" s="52"/>
      <c r="L2" s="52"/>
      <c r="M2" s="52"/>
      <c r="N2" s="52"/>
      <c r="O2" s="52"/>
    </row>
    <row r="3" s="77" customFormat="1" ht="15.75" customHeight="1" spans="1:16">
      <c r="A3" s="50"/>
      <c r="B3" s="50"/>
      <c r="C3" s="50"/>
      <c r="D3" s="50"/>
      <c r="E3" s="50"/>
      <c r="F3" s="113" t="s">
        <v>245</v>
      </c>
      <c r="G3" s="113"/>
      <c r="H3" s="52"/>
      <c r="I3" s="52"/>
      <c r="J3" s="52"/>
      <c r="K3" s="52"/>
      <c r="L3" s="52"/>
      <c r="M3" s="52"/>
      <c r="N3" s="52"/>
      <c r="O3" s="52"/>
    </row>
    <row r="4" s="422" customFormat="1" ht="20.25" customHeight="1" spans="1:16">
      <c r="A4" s="90" t="str">
        <f>公用信息!E6</f>
        <v>被评估单位：杭州建德杭氧气体有限公司</v>
      </c>
      <c r="B4" s="52"/>
      <c r="C4" s="52"/>
      <c r="D4" s="52"/>
      <c r="E4" s="52"/>
      <c r="F4" s="425" t="s">
        <v>246</v>
      </c>
      <c r="G4" s="425"/>
      <c r="H4" s="52"/>
      <c r="I4" s="52"/>
      <c r="J4" s="52"/>
      <c r="K4" s="52"/>
      <c r="L4" s="52"/>
      <c r="M4" s="52"/>
      <c r="N4" s="52"/>
      <c r="O4" s="52"/>
    </row>
    <row r="5" s="423" customFormat="1" ht="19.5" customHeight="1" spans="1:16">
      <c r="A5" s="114" t="s">
        <v>214</v>
      </c>
      <c r="B5" s="114" t="s">
        <v>215</v>
      </c>
      <c r="C5" s="114" t="s">
        <v>111</v>
      </c>
      <c r="D5" s="114" t="s">
        <v>112</v>
      </c>
      <c r="E5" s="426" t="s">
        <v>113</v>
      </c>
      <c r="F5" s="114" t="s">
        <v>114</v>
      </c>
      <c r="G5" s="110" t="s">
        <v>247</v>
      </c>
      <c r="H5" s="427"/>
      <c r="I5" s="427"/>
      <c r="J5" s="427"/>
      <c r="K5" s="427"/>
      <c r="L5" s="427"/>
      <c r="M5" s="427"/>
      <c r="N5" s="427"/>
      <c r="O5" s="427"/>
      <c r="P5" s="428"/>
    </row>
    <row r="6" s="421" customFormat="1" ht="19.5" customHeight="1" spans="1:16">
      <c r="A6" s="114" t="s">
        <v>248</v>
      </c>
      <c r="B6" s="429" t="s">
        <v>249</v>
      </c>
      <c r="C6" s="66">
        <f>'3-1-1现金'!F28</f>
        <v>0</v>
      </c>
      <c r="D6" s="66">
        <f>'3-1-1现金'!G28</f>
        <v>0</v>
      </c>
      <c r="E6" s="62">
        <f>D6-C6</f>
        <v>0</v>
      </c>
      <c r="F6" s="62" t="str">
        <f>IF(C6=0,"",E6/C6*100)</f>
        <v/>
      </c>
      <c r="G6" s="274"/>
      <c r="H6" s="64"/>
      <c r="I6" s="64"/>
      <c r="J6" s="64"/>
      <c r="K6" s="64"/>
      <c r="L6" s="64"/>
      <c r="M6" s="64"/>
      <c r="N6" s="64"/>
      <c r="O6" s="64"/>
      <c r="P6" s="430"/>
    </row>
    <row r="7" s="421" customFormat="1" ht="19.5" customHeight="1" spans="1:16">
      <c r="A7" s="114" t="s">
        <v>250</v>
      </c>
      <c r="B7" s="431" t="s">
        <v>251</v>
      </c>
      <c r="C7" s="66">
        <f>'3-1-2银行存款'!G30</f>
        <v>0</v>
      </c>
      <c r="D7" s="66">
        <f>'3-1-2银行存款'!H30</f>
        <v>0</v>
      </c>
      <c r="E7" s="62">
        <f>D7-C7</f>
        <v>0</v>
      </c>
      <c r="F7" s="62" t="str">
        <f>IF(C7=0,"",E7/C7*100)</f>
        <v/>
      </c>
      <c r="G7" s="274"/>
      <c r="H7" s="64"/>
      <c r="I7" s="64"/>
      <c r="J7" s="64"/>
      <c r="K7" s="64"/>
      <c r="L7" s="64"/>
      <c r="M7" s="64"/>
      <c r="N7" s="64"/>
      <c r="O7" s="64"/>
      <c r="P7" s="430"/>
    </row>
    <row r="8" s="421" customFormat="1" ht="19.5" customHeight="1" spans="1:16">
      <c r="A8" s="114" t="s">
        <v>252</v>
      </c>
      <c r="B8" s="431" t="s">
        <v>253</v>
      </c>
      <c r="C8" s="66">
        <f>'3-1-3其他货币资金'!G31</f>
        <v>0</v>
      </c>
      <c r="D8" s="66">
        <f>'3-1-3其他货币资金'!H31</f>
        <v>0</v>
      </c>
      <c r="E8" s="62">
        <f>D8-C8</f>
        <v>0</v>
      </c>
      <c r="F8" s="62" t="str">
        <f>IF(C8=0,"",E8/C8*100)</f>
        <v/>
      </c>
      <c r="G8" s="274"/>
      <c r="H8" s="64"/>
      <c r="I8" s="64"/>
      <c r="J8" s="64"/>
      <c r="K8" s="64"/>
      <c r="L8" s="64"/>
      <c r="M8" s="64"/>
      <c r="N8" s="64"/>
      <c r="O8" s="64"/>
      <c r="P8" s="430"/>
    </row>
    <row r="9" s="424" customFormat="1" ht="19.5" customHeight="1" spans="1:16">
      <c r="A9" s="324"/>
      <c r="B9" s="370"/>
      <c r="C9" s="132"/>
      <c r="D9" s="117"/>
      <c r="E9" s="117"/>
      <c r="F9" s="432"/>
      <c r="G9" s="433"/>
      <c r="H9" s="330"/>
      <c r="I9" s="330"/>
      <c r="J9" s="330"/>
      <c r="K9" s="330"/>
      <c r="L9" s="330"/>
      <c r="M9" s="330"/>
      <c r="N9" s="330"/>
      <c r="O9" s="330"/>
      <c r="P9" s="434"/>
    </row>
    <row r="10" s="424" customFormat="1" ht="19.5" customHeight="1" spans="1:16">
      <c r="A10" s="324"/>
      <c r="B10" s="370"/>
      <c r="C10" s="132"/>
      <c r="D10" s="117"/>
      <c r="E10" s="117"/>
      <c r="F10" s="432"/>
      <c r="G10" s="433"/>
      <c r="H10" s="330"/>
      <c r="I10" s="330"/>
      <c r="J10" s="330"/>
      <c r="K10" s="330"/>
      <c r="L10" s="330"/>
      <c r="M10" s="330"/>
      <c r="N10" s="330"/>
      <c r="O10" s="330"/>
      <c r="P10" s="434"/>
    </row>
    <row r="11" s="424" customFormat="1" ht="19.5" customHeight="1" spans="1:16">
      <c r="A11" s="324"/>
      <c r="B11" s="370"/>
      <c r="C11" s="132"/>
      <c r="D11" s="117"/>
      <c r="E11" s="117"/>
      <c r="F11" s="432"/>
      <c r="G11" s="433"/>
      <c r="H11" s="330"/>
      <c r="I11" s="330"/>
      <c r="J11" s="330"/>
      <c r="K11" s="330"/>
      <c r="L11" s="330"/>
      <c r="M11" s="330"/>
      <c r="N11" s="330"/>
      <c r="O11" s="330"/>
      <c r="P11" s="434"/>
    </row>
    <row r="12" s="424" customFormat="1" ht="19.5" customHeight="1" spans="1:16">
      <c r="A12" s="324"/>
      <c r="B12" s="370"/>
      <c r="C12" s="132"/>
      <c r="D12" s="117"/>
      <c r="E12" s="117"/>
      <c r="F12" s="432"/>
      <c r="G12" s="433"/>
      <c r="H12" s="330"/>
      <c r="I12" s="330"/>
      <c r="J12" s="330"/>
      <c r="K12" s="330"/>
      <c r="L12" s="330"/>
      <c r="M12" s="330"/>
      <c r="N12" s="330"/>
      <c r="O12" s="330"/>
      <c r="P12" s="434"/>
    </row>
    <row r="13" s="424" customFormat="1" ht="19.5" customHeight="1" spans="1:16">
      <c r="A13" s="324"/>
      <c r="B13" s="370"/>
      <c r="C13" s="132"/>
      <c r="D13" s="117"/>
      <c r="E13" s="117"/>
      <c r="F13" s="432"/>
      <c r="G13" s="433"/>
      <c r="H13" s="330"/>
      <c r="I13" s="330"/>
      <c r="J13" s="330"/>
      <c r="K13" s="330"/>
      <c r="L13" s="330"/>
      <c r="M13" s="330"/>
      <c r="N13" s="330"/>
      <c r="O13" s="330"/>
      <c r="P13" s="434"/>
    </row>
    <row r="14" s="424" customFormat="1" ht="19.5" customHeight="1" spans="1:16">
      <c r="A14" s="324"/>
      <c r="B14" s="370"/>
      <c r="C14" s="132"/>
      <c r="D14" s="117"/>
      <c r="E14" s="117"/>
      <c r="F14" s="432"/>
      <c r="G14" s="433"/>
      <c r="H14" s="330"/>
      <c r="I14" s="330"/>
      <c r="J14" s="330"/>
      <c r="K14" s="330"/>
      <c r="L14" s="330"/>
      <c r="M14" s="330"/>
      <c r="N14" s="330"/>
      <c r="O14" s="330"/>
      <c r="P14" s="434"/>
    </row>
    <row r="15" s="421" customFormat="1" ht="19.5" customHeight="1" spans="1:16">
      <c r="A15" s="114"/>
      <c r="B15" s="129"/>
      <c r="C15" s="66"/>
      <c r="D15" s="62"/>
      <c r="E15" s="62"/>
      <c r="F15" s="115"/>
      <c r="G15" s="274"/>
      <c r="H15" s="64"/>
      <c r="I15" s="64"/>
      <c r="J15" s="64"/>
      <c r="K15" s="64"/>
      <c r="L15" s="64"/>
      <c r="M15" s="64"/>
      <c r="N15" s="64"/>
      <c r="O15" s="64"/>
      <c r="P15" s="430"/>
    </row>
    <row r="16" s="421" customFormat="1" ht="19.5" customHeight="1" spans="1:16">
      <c r="A16" s="114"/>
      <c r="B16" s="129"/>
      <c r="C16" s="66"/>
      <c r="D16" s="62"/>
      <c r="E16" s="62"/>
      <c r="F16" s="115"/>
      <c r="G16" s="274"/>
      <c r="H16" s="64"/>
      <c r="I16" s="64"/>
      <c r="J16" s="64"/>
      <c r="K16" s="64"/>
      <c r="L16" s="64"/>
      <c r="M16" s="64"/>
      <c r="N16" s="64"/>
      <c r="O16" s="64"/>
      <c r="P16" s="430"/>
    </row>
    <row r="17" s="421" customFormat="1" ht="19.5" customHeight="1" spans="1:16">
      <c r="A17" s="56"/>
      <c r="B17" s="129"/>
      <c r="C17" s="66"/>
      <c r="D17" s="62"/>
      <c r="E17" s="62"/>
      <c r="F17" s="115"/>
      <c r="G17" s="274"/>
      <c r="H17" s="64"/>
      <c r="I17" s="64"/>
      <c r="J17" s="64"/>
      <c r="K17" s="64"/>
      <c r="L17" s="64"/>
      <c r="M17" s="64"/>
      <c r="N17" s="64"/>
      <c r="O17" s="64"/>
      <c r="P17" s="430"/>
    </row>
    <row r="18" s="421" customFormat="1" ht="19.5" customHeight="1" spans="1:16">
      <c r="A18" s="56"/>
      <c r="B18" s="129"/>
      <c r="C18" s="66"/>
      <c r="D18" s="62"/>
      <c r="E18" s="62"/>
      <c r="F18" s="115"/>
      <c r="G18" s="274"/>
      <c r="H18" s="64"/>
      <c r="I18" s="64"/>
      <c r="J18" s="64"/>
      <c r="K18" s="64"/>
      <c r="L18" s="64"/>
      <c r="M18" s="64"/>
      <c r="N18" s="64"/>
      <c r="O18" s="64"/>
      <c r="P18" s="430"/>
    </row>
    <row r="19" s="421" customFormat="1" ht="19.5" customHeight="1" spans="1:16">
      <c r="A19" s="56"/>
      <c r="B19" s="129"/>
      <c r="C19" s="66"/>
      <c r="D19" s="62"/>
      <c r="E19" s="62"/>
      <c r="F19" s="115"/>
      <c r="G19" s="274"/>
      <c r="H19" s="64"/>
      <c r="I19" s="64"/>
      <c r="J19" s="64"/>
      <c r="K19" s="64"/>
      <c r="L19" s="64"/>
      <c r="M19" s="64"/>
      <c r="N19" s="64"/>
      <c r="O19" s="64"/>
      <c r="P19" s="430"/>
    </row>
    <row r="20" s="421" customFormat="1" ht="19.5" customHeight="1" spans="1:16">
      <c r="A20" s="56"/>
      <c r="B20" s="129"/>
      <c r="C20" s="66"/>
      <c r="D20" s="62"/>
      <c r="E20" s="62"/>
      <c r="F20" s="115"/>
      <c r="G20" s="274"/>
      <c r="H20" s="64"/>
      <c r="I20" s="64"/>
      <c r="J20" s="64"/>
      <c r="K20" s="64"/>
      <c r="L20" s="64"/>
      <c r="M20" s="64"/>
      <c r="N20" s="64"/>
      <c r="O20" s="64"/>
      <c r="P20" s="430"/>
    </row>
    <row r="21" s="421" customFormat="1" ht="19.5" customHeight="1" spans="1:16">
      <c r="A21" s="56"/>
      <c r="B21" s="129"/>
      <c r="C21" s="66"/>
      <c r="D21" s="62"/>
      <c r="E21" s="62"/>
      <c r="F21" s="115"/>
      <c r="G21" s="274"/>
      <c r="H21" s="64"/>
      <c r="I21" s="64"/>
      <c r="J21" s="64"/>
      <c r="K21" s="64"/>
      <c r="L21" s="64"/>
      <c r="M21" s="64"/>
      <c r="N21" s="64"/>
      <c r="O21" s="64"/>
      <c r="P21" s="430"/>
    </row>
    <row r="22" s="421" customFormat="1" ht="19.5" customHeight="1" spans="1:16">
      <c r="A22" s="56"/>
      <c r="B22" s="129"/>
      <c r="C22" s="66"/>
      <c r="D22" s="62"/>
      <c r="E22" s="62"/>
      <c r="F22" s="115"/>
      <c r="G22" s="274"/>
      <c r="H22" s="64"/>
      <c r="I22" s="64"/>
      <c r="J22" s="64"/>
      <c r="K22" s="64"/>
      <c r="L22" s="64"/>
      <c r="M22" s="64"/>
      <c r="N22" s="64"/>
      <c r="O22" s="64"/>
      <c r="P22" s="430"/>
    </row>
    <row r="23" s="421" customFormat="1" ht="19.5" customHeight="1" spans="1:16">
      <c r="A23" s="285" t="s">
        <v>254</v>
      </c>
      <c r="B23" s="286"/>
      <c r="C23" s="66">
        <f>SUM(C6:C22)</f>
        <v>0</v>
      </c>
      <c r="D23" s="62">
        <f>SUM(D6:D22)</f>
        <v>0</v>
      </c>
      <c r="E23" s="62">
        <f>D23-C23</f>
        <v>0</v>
      </c>
      <c r="F23" s="62" t="str">
        <f>IF(C23=0,"",E23/C23*100)</f>
        <v/>
      </c>
      <c r="G23" s="274"/>
      <c r="H23" s="64"/>
      <c r="I23" s="64"/>
      <c r="J23" s="64"/>
      <c r="K23" s="64"/>
      <c r="L23" s="64"/>
      <c r="M23" s="64"/>
      <c r="N23" s="64"/>
      <c r="O23" s="64"/>
      <c r="P23" s="430"/>
    </row>
    <row r="24" ht="15.75" customHeight="1" spans="1:16">
      <c r="A24" s="71"/>
      <c r="B24" s="64"/>
      <c r="C24" s="64"/>
      <c r="D24" s="120" t="s">
        <v>243</v>
      </c>
      <c r="E24" s="120"/>
      <c r="F24" s="120"/>
      <c r="G24" s="120"/>
      <c r="H24" s="64"/>
      <c r="I24" s="64"/>
      <c r="J24" s="64"/>
      <c r="K24" s="64"/>
      <c r="L24" s="64"/>
      <c r="M24" s="64"/>
      <c r="N24" s="64"/>
      <c r="O24" s="64"/>
      <c r="P24" s="65"/>
    </row>
    <row r="25" ht="15.75" customHeight="1" spans="1:16">
      <c r="A25" s="71"/>
      <c r="B25" s="64"/>
      <c r="C25" s="64"/>
      <c r="D25" s="64"/>
      <c r="E25" s="64"/>
      <c r="F25" s="64"/>
      <c r="G25" s="64"/>
      <c r="H25" s="64"/>
      <c r="I25" s="64"/>
      <c r="J25" s="64"/>
      <c r="K25" s="64"/>
      <c r="L25" s="64"/>
      <c r="M25" s="64"/>
      <c r="N25" s="64"/>
      <c r="O25" s="64"/>
      <c r="P25" s="65"/>
    </row>
    <row r="26" ht="15.75" customHeight="1" spans="1:16">
      <c r="A26" s="64"/>
      <c r="B26" s="64"/>
      <c r="C26" s="64"/>
      <c r="D26" s="64"/>
      <c r="E26" s="64"/>
      <c r="F26" s="64"/>
      <c r="G26" s="64"/>
      <c r="H26" s="64"/>
      <c r="I26" s="64"/>
      <c r="J26" s="64"/>
      <c r="K26" s="64"/>
      <c r="L26" s="64"/>
      <c r="M26" s="64"/>
      <c r="N26" s="64"/>
      <c r="O26" s="64"/>
      <c r="P26" s="65"/>
    </row>
    <row r="27" ht="15" spans="1:16">
      <c r="A27" s="64"/>
      <c r="B27" s="64"/>
      <c r="C27" s="64"/>
      <c r="D27" s="64"/>
      <c r="E27" s="64"/>
      <c r="F27" s="64"/>
      <c r="G27" s="64"/>
      <c r="H27" s="64"/>
      <c r="I27" s="64"/>
      <c r="J27" s="64"/>
      <c r="K27" s="64"/>
      <c r="L27" s="64"/>
      <c r="M27" s="64"/>
      <c r="N27" s="64"/>
      <c r="O27" s="64"/>
      <c r="P27" s="65"/>
    </row>
    <row r="28" ht="15" spans="1:16">
      <c r="A28" s="64"/>
      <c r="B28" s="64"/>
      <c r="C28" s="64"/>
      <c r="D28" s="64"/>
      <c r="E28" s="64"/>
      <c r="F28" s="64"/>
      <c r="G28" s="64"/>
      <c r="H28" s="64"/>
      <c r="I28" s="64"/>
      <c r="J28" s="64"/>
      <c r="K28" s="64"/>
      <c r="L28" s="64"/>
      <c r="M28" s="64"/>
      <c r="N28" s="64"/>
      <c r="O28" s="64"/>
      <c r="P28" s="65"/>
    </row>
    <row r="29" ht="15" spans="1:16">
      <c r="A29" s="64"/>
      <c r="B29" s="64"/>
      <c r="C29" s="64"/>
      <c r="D29" s="64"/>
      <c r="E29" s="64"/>
      <c r="F29" s="64"/>
      <c r="G29" s="64"/>
      <c r="H29" s="64"/>
      <c r="I29" s="64"/>
      <c r="J29" s="64"/>
      <c r="K29" s="64"/>
      <c r="L29" s="64"/>
      <c r="M29" s="64"/>
      <c r="N29" s="64"/>
      <c r="O29" s="64"/>
      <c r="P29" s="65"/>
    </row>
    <row r="30" ht="15" spans="1:16">
      <c r="A30" s="64"/>
      <c r="B30" s="64"/>
      <c r="C30" s="64"/>
      <c r="D30" s="64"/>
      <c r="E30" s="64"/>
      <c r="F30" s="64"/>
      <c r="G30" s="64"/>
      <c r="H30" s="64"/>
      <c r="I30" s="64"/>
      <c r="J30" s="64"/>
      <c r="K30" s="64"/>
      <c r="L30" s="64"/>
      <c r="M30" s="64"/>
      <c r="N30" s="64"/>
      <c r="O30" s="64"/>
      <c r="P30" s="65"/>
    </row>
    <row r="31" ht="15" spans="1:16">
      <c r="A31" s="64"/>
      <c r="B31" s="64"/>
      <c r="C31" s="64"/>
      <c r="D31" s="64"/>
      <c r="E31" s="64"/>
      <c r="F31" s="64"/>
      <c r="G31" s="64"/>
      <c r="H31" s="64"/>
      <c r="I31" s="64"/>
      <c r="J31" s="64"/>
      <c r="K31" s="64"/>
      <c r="L31" s="64"/>
      <c r="M31" s="64"/>
      <c r="N31" s="64"/>
      <c r="O31" s="64"/>
      <c r="P31" s="65"/>
    </row>
    <row r="32" ht="15" spans="1:16">
      <c r="A32" s="64"/>
      <c r="B32" s="64"/>
      <c r="C32" s="64"/>
      <c r="D32" s="64"/>
      <c r="E32" s="64"/>
      <c r="F32" s="64"/>
      <c r="G32" s="64"/>
      <c r="H32" s="64"/>
      <c r="I32" s="64"/>
      <c r="J32" s="64"/>
      <c r="K32" s="64"/>
      <c r="L32" s="64"/>
      <c r="M32" s="64"/>
      <c r="N32" s="64"/>
      <c r="O32" s="64"/>
      <c r="P32" s="65"/>
    </row>
    <row r="33" ht="15" spans="1:16">
      <c r="A33" s="64"/>
      <c r="B33" s="64"/>
      <c r="C33" s="64"/>
      <c r="D33" s="64"/>
      <c r="E33" s="64"/>
      <c r="F33" s="64"/>
      <c r="G33" s="64"/>
      <c r="H33" s="64"/>
      <c r="I33" s="64"/>
      <c r="J33" s="64"/>
      <c r="K33" s="64"/>
      <c r="L33" s="64"/>
      <c r="M33" s="64"/>
      <c r="N33" s="64"/>
      <c r="O33" s="64"/>
      <c r="P33" s="65"/>
    </row>
    <row r="34" ht="15" spans="1:16">
      <c r="A34" s="64"/>
      <c r="B34" s="64"/>
      <c r="C34" s="64"/>
      <c r="D34" s="64"/>
      <c r="E34" s="64"/>
      <c r="F34" s="64"/>
      <c r="G34" s="64"/>
      <c r="H34" s="64"/>
      <c r="I34" s="64"/>
      <c r="J34" s="64"/>
      <c r="K34" s="64"/>
      <c r="L34" s="64"/>
      <c r="M34" s="64"/>
      <c r="N34" s="64"/>
      <c r="O34" s="64"/>
      <c r="P34" s="65"/>
    </row>
    <row r="35" ht="15" spans="1:16">
      <c r="A35" s="64"/>
      <c r="B35" s="64"/>
      <c r="C35" s="64"/>
      <c r="D35" s="64"/>
      <c r="E35" s="64"/>
      <c r="F35" s="64"/>
      <c r="G35" s="64"/>
      <c r="H35" s="64"/>
      <c r="I35" s="64"/>
      <c r="J35" s="64"/>
      <c r="K35" s="64"/>
      <c r="L35" s="64"/>
      <c r="M35" s="64"/>
      <c r="N35" s="64"/>
      <c r="O35" s="64"/>
      <c r="P35" s="65"/>
    </row>
    <row r="36" ht="15" spans="1:16">
      <c r="A36" s="64"/>
      <c r="B36" s="64"/>
      <c r="C36" s="64"/>
      <c r="D36" s="64"/>
      <c r="E36" s="64"/>
      <c r="F36" s="64"/>
      <c r="G36" s="64"/>
      <c r="H36" s="64"/>
      <c r="I36" s="64"/>
      <c r="J36" s="64"/>
      <c r="K36" s="64"/>
      <c r="L36" s="64"/>
      <c r="M36" s="64"/>
      <c r="N36" s="64"/>
      <c r="O36" s="64"/>
      <c r="P36" s="65"/>
    </row>
    <row r="37" ht="15" spans="1:16">
      <c r="A37" s="64"/>
      <c r="B37" s="64"/>
      <c r="C37" s="64"/>
      <c r="D37" s="64"/>
      <c r="E37" s="64"/>
      <c r="F37" s="64"/>
      <c r="G37" s="64"/>
      <c r="H37" s="64"/>
      <c r="I37" s="64"/>
      <c r="J37" s="64"/>
      <c r="K37" s="64"/>
      <c r="L37" s="64"/>
      <c r="M37" s="64"/>
      <c r="N37" s="64"/>
      <c r="O37" s="64"/>
      <c r="P37" s="65"/>
    </row>
    <row r="38" ht="15" spans="1:16">
      <c r="A38" s="64"/>
      <c r="B38" s="64"/>
      <c r="C38" s="64"/>
      <c r="D38" s="64"/>
      <c r="E38" s="64"/>
      <c r="F38" s="64"/>
      <c r="G38" s="64"/>
      <c r="H38" s="64"/>
      <c r="I38" s="64"/>
      <c r="J38" s="64"/>
      <c r="K38" s="64"/>
      <c r="L38" s="64"/>
      <c r="M38" s="64"/>
      <c r="N38" s="64"/>
      <c r="O38" s="64"/>
      <c r="P38" s="65"/>
    </row>
    <row r="39" ht="15" spans="1:16">
      <c r="A39" s="64"/>
      <c r="B39" s="64"/>
      <c r="C39" s="64"/>
      <c r="D39" s="64"/>
      <c r="E39" s="64"/>
      <c r="F39" s="64"/>
      <c r="G39" s="64"/>
      <c r="H39" s="64"/>
      <c r="I39" s="64"/>
      <c r="J39" s="64"/>
      <c r="K39" s="64"/>
      <c r="L39" s="64"/>
      <c r="M39" s="64"/>
      <c r="N39" s="64"/>
      <c r="O39" s="64"/>
      <c r="P39" s="65"/>
    </row>
    <row r="40" ht="15" spans="1:16">
      <c r="A40" s="64"/>
      <c r="B40" s="64"/>
      <c r="C40" s="64"/>
      <c r="D40" s="64"/>
      <c r="E40" s="64"/>
      <c r="F40" s="64"/>
      <c r="G40" s="64"/>
      <c r="H40" s="64"/>
      <c r="I40" s="64"/>
      <c r="J40" s="64"/>
      <c r="K40" s="64"/>
      <c r="L40" s="64"/>
      <c r="M40" s="64"/>
      <c r="N40" s="64"/>
      <c r="O40" s="64"/>
      <c r="P40" s="65"/>
    </row>
    <row r="41" ht="15" spans="1:16">
      <c r="A41" s="64"/>
      <c r="B41" s="64"/>
      <c r="C41" s="64"/>
      <c r="D41" s="64"/>
      <c r="E41" s="64"/>
      <c r="F41" s="64"/>
      <c r="G41" s="64"/>
      <c r="H41" s="64"/>
      <c r="I41" s="64"/>
      <c r="J41" s="64"/>
      <c r="K41" s="64"/>
      <c r="L41" s="64"/>
      <c r="M41" s="64"/>
      <c r="N41" s="64"/>
      <c r="O41" s="64"/>
      <c r="P41" s="65"/>
    </row>
    <row r="42" ht="15" spans="1:16">
      <c r="A42" s="64"/>
      <c r="B42" s="64"/>
      <c r="C42" s="64"/>
      <c r="D42" s="64"/>
      <c r="E42" s="64"/>
      <c r="F42" s="64"/>
      <c r="G42" s="64"/>
      <c r="H42" s="64"/>
      <c r="I42" s="64"/>
      <c r="J42" s="64"/>
      <c r="K42" s="64"/>
      <c r="L42" s="64"/>
      <c r="M42" s="64"/>
      <c r="N42" s="64"/>
      <c r="O42" s="64"/>
      <c r="P42" s="65"/>
    </row>
    <row r="43" ht="15" spans="1:16">
      <c r="A43" s="64"/>
      <c r="B43" s="64"/>
      <c r="C43" s="64"/>
      <c r="D43" s="64"/>
      <c r="E43" s="64"/>
      <c r="F43" s="64"/>
      <c r="G43" s="64"/>
      <c r="H43" s="64"/>
      <c r="I43" s="64"/>
      <c r="J43" s="64"/>
      <c r="K43" s="64"/>
      <c r="L43" s="64"/>
      <c r="M43" s="64"/>
      <c r="N43" s="64"/>
      <c r="O43" s="64"/>
      <c r="P43" s="65"/>
    </row>
    <row r="44" ht="15" spans="1:16">
      <c r="A44" s="64"/>
      <c r="B44" s="64"/>
      <c r="C44" s="64"/>
      <c r="D44" s="64"/>
      <c r="E44" s="64"/>
      <c r="F44" s="64"/>
      <c r="G44" s="64"/>
      <c r="H44" s="64"/>
      <c r="I44" s="64"/>
      <c r="J44" s="64"/>
      <c r="K44" s="64"/>
      <c r="L44" s="64"/>
      <c r="M44" s="64"/>
      <c r="N44" s="64"/>
      <c r="O44" s="64"/>
      <c r="P44" s="65"/>
    </row>
    <row r="45" ht="15" spans="1:16">
      <c r="A45" s="64"/>
      <c r="B45" s="64"/>
      <c r="C45" s="64"/>
      <c r="D45" s="64"/>
      <c r="E45" s="64"/>
      <c r="F45" s="64"/>
      <c r="G45" s="64"/>
      <c r="H45" s="64"/>
      <c r="I45" s="64"/>
      <c r="J45" s="64"/>
      <c r="K45" s="64"/>
      <c r="L45" s="64"/>
      <c r="M45" s="64"/>
      <c r="N45" s="64"/>
      <c r="O45" s="64"/>
      <c r="P45" s="65"/>
    </row>
    <row r="46" ht="15" spans="1:16">
      <c r="A46" s="64"/>
      <c r="B46" s="64"/>
      <c r="C46" s="64"/>
      <c r="D46" s="64"/>
      <c r="E46" s="64"/>
      <c r="F46" s="64"/>
      <c r="G46" s="64"/>
      <c r="H46" s="64"/>
      <c r="I46" s="64"/>
      <c r="J46" s="64"/>
      <c r="K46" s="64"/>
      <c r="L46" s="64"/>
      <c r="M46" s="64"/>
      <c r="N46" s="64"/>
      <c r="O46" s="64"/>
      <c r="P46" s="65"/>
    </row>
    <row r="47" ht="15" spans="1:16">
      <c r="A47" s="64"/>
      <c r="B47" s="64"/>
      <c r="C47" s="64"/>
      <c r="D47" s="64"/>
      <c r="E47" s="64"/>
      <c r="F47" s="64"/>
      <c r="G47" s="64"/>
      <c r="H47" s="64"/>
      <c r="I47" s="64"/>
      <c r="J47" s="64"/>
      <c r="K47" s="64"/>
      <c r="L47" s="64"/>
      <c r="M47" s="64"/>
      <c r="N47" s="64"/>
      <c r="O47" s="64"/>
      <c r="P47" s="65"/>
    </row>
    <row r="48" ht="15" spans="1:16">
      <c r="A48" s="64"/>
      <c r="B48" s="64"/>
      <c r="C48" s="64"/>
      <c r="D48" s="64"/>
      <c r="E48" s="64"/>
      <c r="F48" s="64"/>
      <c r="G48" s="64"/>
      <c r="H48" s="64"/>
      <c r="I48" s="64"/>
      <c r="J48" s="64"/>
      <c r="K48" s="64"/>
      <c r="L48" s="64"/>
      <c r="M48" s="64"/>
      <c r="N48" s="64"/>
      <c r="O48" s="64"/>
      <c r="P48" s="65"/>
    </row>
    <row r="49" ht="15" spans="1:16">
      <c r="A49" s="64"/>
      <c r="B49" s="64"/>
      <c r="C49" s="64"/>
      <c r="D49" s="64"/>
      <c r="E49" s="64"/>
      <c r="F49" s="64"/>
      <c r="G49" s="64"/>
      <c r="H49" s="64"/>
      <c r="I49" s="64"/>
      <c r="J49" s="64"/>
      <c r="K49" s="64"/>
      <c r="L49" s="64"/>
      <c r="M49" s="64"/>
      <c r="N49" s="64"/>
      <c r="O49" s="64"/>
      <c r="P49" s="65"/>
    </row>
    <row r="50" ht="15" spans="1:16">
      <c r="A50" s="64"/>
      <c r="B50" s="64"/>
      <c r="C50" s="64"/>
      <c r="D50" s="64"/>
      <c r="E50" s="64"/>
      <c r="F50" s="64"/>
      <c r="G50" s="64"/>
      <c r="H50" s="64"/>
      <c r="I50" s="64"/>
      <c r="J50" s="64"/>
      <c r="K50" s="64"/>
      <c r="L50" s="64"/>
      <c r="M50" s="64"/>
      <c r="N50" s="64"/>
      <c r="O50" s="64"/>
      <c r="P50" s="65"/>
    </row>
    <row r="51" ht="15" spans="1:16">
      <c r="A51" s="64"/>
      <c r="B51" s="64"/>
      <c r="C51" s="64"/>
      <c r="D51" s="64"/>
      <c r="E51" s="64"/>
      <c r="F51" s="64"/>
      <c r="G51" s="64"/>
      <c r="H51" s="64"/>
      <c r="I51" s="64"/>
      <c r="J51" s="64"/>
      <c r="K51" s="64"/>
      <c r="L51" s="64"/>
      <c r="M51" s="64"/>
      <c r="N51" s="64"/>
      <c r="O51" s="64"/>
      <c r="P51" s="65"/>
    </row>
    <row r="52" ht="15" spans="1:16">
      <c r="A52" s="64"/>
      <c r="B52" s="64"/>
      <c r="C52" s="64"/>
      <c r="D52" s="64"/>
      <c r="E52" s="64"/>
      <c r="F52" s="64"/>
      <c r="G52" s="64"/>
      <c r="H52" s="64"/>
      <c r="I52" s="64"/>
      <c r="J52" s="64"/>
      <c r="K52" s="64"/>
      <c r="L52" s="64"/>
      <c r="M52" s="64"/>
      <c r="N52" s="64"/>
      <c r="O52" s="64"/>
      <c r="P52" s="65"/>
    </row>
    <row r="53" ht="15" spans="1:16">
      <c r="A53" s="64"/>
      <c r="B53" s="64"/>
      <c r="C53" s="64"/>
      <c r="D53" s="64"/>
      <c r="E53" s="64"/>
      <c r="F53" s="64"/>
      <c r="G53" s="64"/>
      <c r="H53" s="64"/>
      <c r="I53" s="64"/>
      <c r="J53" s="64"/>
      <c r="K53" s="64"/>
      <c r="L53" s="64"/>
      <c r="M53" s="64"/>
      <c r="N53" s="64"/>
      <c r="O53" s="64"/>
      <c r="P53" s="65"/>
    </row>
    <row r="54" ht="15" spans="1:16">
      <c r="A54" s="64"/>
      <c r="B54" s="64"/>
      <c r="C54" s="64"/>
      <c r="D54" s="64"/>
      <c r="E54" s="64"/>
      <c r="F54" s="64"/>
      <c r="G54" s="64"/>
      <c r="H54" s="64"/>
      <c r="I54" s="64"/>
      <c r="J54" s="64"/>
      <c r="K54" s="64"/>
      <c r="L54" s="64"/>
      <c r="M54" s="64"/>
      <c r="N54" s="64"/>
      <c r="O54" s="64"/>
      <c r="P54" s="65"/>
    </row>
    <row r="55" ht="15" spans="1:16">
      <c r="A55" s="64"/>
      <c r="B55" s="64"/>
      <c r="C55" s="64"/>
      <c r="D55" s="64"/>
      <c r="E55" s="64"/>
      <c r="F55" s="64"/>
      <c r="G55" s="64"/>
      <c r="H55" s="64"/>
      <c r="I55" s="64"/>
      <c r="J55" s="64"/>
      <c r="K55" s="64"/>
      <c r="L55" s="64"/>
      <c r="M55" s="64"/>
      <c r="N55" s="64"/>
      <c r="O55" s="64"/>
      <c r="P55" s="65"/>
    </row>
    <row r="56" ht="15" spans="1:16">
      <c r="A56" s="64"/>
      <c r="B56" s="64"/>
      <c r="C56" s="64"/>
      <c r="D56" s="64"/>
      <c r="E56" s="64"/>
      <c r="F56" s="64"/>
      <c r="G56" s="64"/>
      <c r="H56" s="64"/>
      <c r="I56" s="64"/>
      <c r="J56" s="64"/>
      <c r="K56" s="64"/>
      <c r="L56" s="64"/>
      <c r="M56" s="64"/>
      <c r="N56" s="64"/>
      <c r="O56" s="64"/>
      <c r="P56" s="65"/>
    </row>
    <row r="57" ht="15" spans="1:16">
      <c r="A57" s="64"/>
      <c r="B57" s="64"/>
      <c r="C57" s="64"/>
      <c r="D57" s="64"/>
      <c r="E57" s="64"/>
      <c r="F57" s="64"/>
      <c r="G57" s="64"/>
      <c r="H57" s="64"/>
      <c r="I57" s="64"/>
      <c r="J57" s="64"/>
      <c r="K57" s="64"/>
      <c r="L57" s="64"/>
      <c r="M57" s="64"/>
      <c r="N57" s="64"/>
      <c r="O57" s="64"/>
      <c r="P57" s="65"/>
    </row>
    <row r="58" ht="15" spans="1:16">
      <c r="A58" s="64"/>
      <c r="B58" s="64"/>
      <c r="C58" s="64"/>
      <c r="D58" s="64"/>
      <c r="E58" s="64"/>
      <c r="F58" s="64"/>
      <c r="G58" s="64"/>
      <c r="H58" s="64"/>
      <c r="I58" s="64"/>
      <c r="J58" s="64"/>
      <c r="K58" s="64"/>
      <c r="L58" s="64"/>
      <c r="M58" s="64"/>
      <c r="N58" s="64"/>
      <c r="O58" s="64"/>
      <c r="P58" s="65"/>
    </row>
    <row r="59" ht="15" spans="1:16">
      <c r="A59" s="64"/>
      <c r="B59" s="64"/>
      <c r="C59" s="64"/>
      <c r="D59" s="64"/>
      <c r="E59" s="64"/>
      <c r="F59" s="64"/>
      <c r="G59" s="64"/>
      <c r="H59" s="64"/>
      <c r="I59" s="64"/>
      <c r="J59" s="64"/>
      <c r="K59" s="64"/>
      <c r="L59" s="64"/>
      <c r="M59" s="64"/>
      <c r="N59" s="64"/>
      <c r="O59" s="64"/>
      <c r="P59" s="65"/>
    </row>
    <row r="60" ht="15" spans="1:16">
      <c r="A60" s="64"/>
      <c r="B60" s="64"/>
      <c r="C60" s="64"/>
      <c r="D60" s="64"/>
      <c r="E60" s="64"/>
      <c r="F60" s="64"/>
      <c r="G60" s="64"/>
      <c r="H60" s="64"/>
      <c r="I60" s="64"/>
      <c r="J60" s="64"/>
      <c r="K60" s="64"/>
      <c r="L60" s="64"/>
      <c r="M60" s="64"/>
      <c r="N60" s="64"/>
      <c r="O60" s="64"/>
      <c r="P60" s="65"/>
    </row>
    <row r="61" ht="15" spans="1:16">
      <c r="A61" s="64"/>
      <c r="B61" s="64"/>
      <c r="C61" s="64"/>
      <c r="D61" s="64"/>
      <c r="E61" s="64"/>
      <c r="F61" s="64"/>
      <c r="G61" s="64"/>
      <c r="H61" s="64"/>
      <c r="I61" s="64"/>
      <c r="J61" s="64"/>
      <c r="K61" s="64"/>
      <c r="L61" s="64"/>
      <c r="M61" s="64"/>
      <c r="N61" s="64"/>
      <c r="O61" s="64"/>
      <c r="P61" s="65"/>
    </row>
    <row r="62" ht="15" spans="1:16">
      <c r="A62" s="64"/>
      <c r="B62" s="64"/>
      <c r="C62" s="64"/>
      <c r="D62" s="64"/>
      <c r="E62" s="64"/>
      <c r="F62" s="64"/>
      <c r="G62" s="64"/>
      <c r="H62" s="64"/>
      <c r="I62" s="64"/>
      <c r="J62" s="64"/>
      <c r="K62" s="64"/>
      <c r="L62" s="64"/>
      <c r="M62" s="64"/>
      <c r="N62" s="64"/>
      <c r="O62" s="64"/>
      <c r="P62" s="65"/>
    </row>
    <row r="63" ht="15" spans="1:16">
      <c r="A63" s="64"/>
      <c r="B63" s="64"/>
      <c r="C63" s="64"/>
      <c r="D63" s="64"/>
      <c r="E63" s="64"/>
      <c r="F63" s="64"/>
      <c r="G63" s="64"/>
      <c r="H63" s="64"/>
      <c r="I63" s="64"/>
      <c r="J63" s="64"/>
      <c r="K63" s="64"/>
      <c r="L63" s="64"/>
      <c r="M63" s="64"/>
      <c r="N63" s="64"/>
      <c r="O63" s="64"/>
      <c r="P63" s="65"/>
    </row>
    <row r="64" ht="15" spans="1:16">
      <c r="A64" s="64"/>
      <c r="B64" s="64"/>
      <c r="C64" s="64"/>
      <c r="D64" s="64"/>
      <c r="E64" s="64"/>
      <c r="F64" s="64"/>
      <c r="G64" s="64"/>
      <c r="H64" s="64"/>
      <c r="I64" s="64"/>
      <c r="J64" s="64"/>
      <c r="K64" s="64"/>
      <c r="L64" s="64"/>
      <c r="M64" s="64"/>
      <c r="N64" s="64"/>
      <c r="O64" s="64"/>
      <c r="P64" s="65"/>
    </row>
    <row r="65" ht="15" spans="1:16">
      <c r="A65" s="64"/>
      <c r="B65" s="64"/>
      <c r="C65" s="64"/>
      <c r="D65" s="64"/>
      <c r="E65" s="64"/>
      <c r="F65" s="64"/>
      <c r="G65" s="64"/>
      <c r="H65" s="64"/>
      <c r="I65" s="64"/>
      <c r="J65" s="64"/>
      <c r="K65" s="64"/>
      <c r="L65" s="64"/>
      <c r="M65" s="64"/>
      <c r="N65" s="64"/>
      <c r="O65" s="64"/>
      <c r="P65" s="65"/>
    </row>
    <row r="66" ht="15" spans="1:16">
      <c r="A66" s="64"/>
      <c r="B66" s="64"/>
      <c r="C66" s="64"/>
      <c r="D66" s="64"/>
      <c r="E66" s="64"/>
      <c r="F66" s="64"/>
      <c r="G66" s="64"/>
      <c r="H66" s="64"/>
      <c r="I66" s="64"/>
      <c r="J66" s="64"/>
      <c r="K66" s="64"/>
      <c r="L66" s="64"/>
      <c r="M66" s="64"/>
      <c r="N66" s="64"/>
      <c r="O66" s="64"/>
      <c r="P66" s="65"/>
    </row>
    <row r="67" ht="15" spans="1:16">
      <c r="A67" s="64"/>
      <c r="B67" s="64"/>
      <c r="C67" s="64"/>
      <c r="D67" s="64"/>
      <c r="E67" s="64"/>
      <c r="F67" s="64"/>
      <c r="G67" s="64"/>
      <c r="H67" s="64"/>
      <c r="I67" s="64"/>
      <c r="J67" s="64"/>
      <c r="K67" s="64"/>
      <c r="L67" s="64"/>
      <c r="M67" s="64"/>
      <c r="N67" s="64"/>
      <c r="O67" s="64"/>
      <c r="P67" s="65"/>
    </row>
    <row r="68" ht="15" spans="1:16">
      <c r="A68" s="64"/>
      <c r="B68" s="64"/>
      <c r="C68" s="64"/>
      <c r="D68" s="64"/>
      <c r="E68" s="64"/>
      <c r="F68" s="64"/>
      <c r="G68" s="64"/>
      <c r="H68" s="64"/>
      <c r="I68" s="64"/>
      <c r="J68" s="64"/>
      <c r="K68" s="64"/>
      <c r="L68" s="64"/>
      <c r="M68" s="64"/>
      <c r="N68" s="64"/>
      <c r="O68" s="64"/>
      <c r="P68" s="65"/>
    </row>
    <row r="69" ht="15" spans="1:16">
      <c r="A69" s="64"/>
      <c r="B69" s="64"/>
      <c r="C69" s="64"/>
      <c r="D69" s="64"/>
      <c r="E69" s="64"/>
      <c r="F69" s="64"/>
      <c r="G69" s="64"/>
      <c r="H69" s="64"/>
      <c r="I69" s="64"/>
      <c r="J69" s="64"/>
      <c r="K69" s="64"/>
      <c r="L69" s="64"/>
      <c r="M69" s="64"/>
      <c r="N69" s="64"/>
      <c r="O69" s="64"/>
      <c r="P69" s="65"/>
    </row>
    <row r="70" ht="15" spans="1:16">
      <c r="A70" s="64"/>
      <c r="B70" s="64"/>
      <c r="C70" s="64"/>
      <c r="D70" s="64"/>
      <c r="E70" s="64"/>
      <c r="F70" s="64"/>
      <c r="G70" s="64"/>
      <c r="H70" s="64"/>
      <c r="I70" s="64"/>
      <c r="J70" s="64"/>
      <c r="K70" s="64"/>
      <c r="L70" s="64"/>
      <c r="M70" s="64"/>
      <c r="N70" s="64"/>
      <c r="O70" s="64"/>
      <c r="P70" s="65"/>
    </row>
    <row r="71" ht="14.25" spans="1:16">
      <c r="A71" s="75"/>
      <c r="B71" s="75"/>
      <c r="C71" s="75"/>
      <c r="D71" s="75"/>
      <c r="E71" s="75"/>
      <c r="F71" s="75"/>
      <c r="G71" s="75"/>
      <c r="H71" s="75"/>
      <c r="I71" s="75"/>
      <c r="J71" s="75"/>
      <c r="K71" s="75"/>
      <c r="L71" s="75"/>
      <c r="M71" s="75"/>
      <c r="N71" s="75"/>
      <c r="O71" s="75"/>
      <c r="P71" s="65"/>
    </row>
    <row r="72" ht="14.25" spans="1:16">
      <c r="A72" s="75"/>
      <c r="B72" s="75"/>
      <c r="C72" s="75"/>
      <c r="D72" s="75"/>
      <c r="E72" s="75"/>
      <c r="F72" s="75"/>
      <c r="G72" s="75"/>
      <c r="H72" s="75"/>
      <c r="I72" s="75"/>
      <c r="J72" s="75"/>
      <c r="K72" s="75"/>
      <c r="L72" s="75"/>
      <c r="M72" s="75"/>
      <c r="N72" s="75"/>
      <c r="O72" s="75"/>
      <c r="P72" s="65"/>
    </row>
    <row r="73" ht="14.25" spans="1:16">
      <c r="A73" s="75"/>
      <c r="B73" s="75"/>
      <c r="C73" s="75"/>
      <c r="D73" s="75"/>
      <c r="E73" s="75"/>
      <c r="F73" s="75"/>
      <c r="G73" s="75"/>
      <c r="H73" s="75"/>
      <c r="I73" s="75"/>
      <c r="J73" s="75"/>
      <c r="K73" s="75"/>
      <c r="L73" s="75"/>
      <c r="M73" s="75"/>
      <c r="N73" s="75"/>
      <c r="O73" s="75"/>
      <c r="P73" s="65"/>
    </row>
    <row r="74" ht="14.25" spans="1:16">
      <c r="A74" s="75"/>
      <c r="B74" s="75"/>
      <c r="C74" s="75"/>
      <c r="D74" s="75"/>
      <c r="E74" s="75"/>
      <c r="F74" s="75"/>
      <c r="G74" s="75"/>
      <c r="H74" s="75"/>
      <c r="I74" s="75"/>
      <c r="J74" s="75"/>
      <c r="K74" s="75"/>
      <c r="L74" s="75"/>
      <c r="M74" s="75"/>
      <c r="N74" s="75"/>
      <c r="O74" s="75"/>
      <c r="P74" s="65"/>
    </row>
    <row r="75" ht="14.25" spans="1:16">
      <c r="A75" s="75"/>
      <c r="B75" s="75"/>
      <c r="C75" s="75"/>
      <c r="D75" s="75"/>
      <c r="E75" s="75"/>
      <c r="F75" s="75"/>
      <c r="G75" s="75"/>
      <c r="H75" s="75"/>
      <c r="I75" s="75"/>
      <c r="J75" s="75"/>
      <c r="K75" s="75"/>
      <c r="L75" s="75"/>
      <c r="M75" s="75"/>
      <c r="N75" s="75"/>
      <c r="O75" s="75"/>
      <c r="P75" s="65"/>
    </row>
    <row r="76" ht="14.25" spans="1:16">
      <c r="A76" s="75"/>
      <c r="B76" s="75"/>
      <c r="C76" s="75"/>
      <c r="D76" s="75"/>
      <c r="E76" s="75"/>
      <c r="F76" s="75"/>
      <c r="G76" s="75"/>
      <c r="H76" s="75"/>
      <c r="I76" s="75"/>
      <c r="J76" s="75"/>
      <c r="K76" s="75"/>
      <c r="L76" s="75"/>
      <c r="M76" s="75"/>
      <c r="N76" s="75"/>
      <c r="O76" s="75"/>
      <c r="P76" s="65"/>
    </row>
    <row r="77" ht="14.25" spans="1:16">
      <c r="A77" s="76"/>
      <c r="B77" s="76"/>
      <c r="C77" s="76"/>
      <c r="D77" s="76"/>
      <c r="E77" s="76"/>
      <c r="F77" s="76"/>
      <c r="G77" s="76"/>
      <c r="H77" s="76"/>
      <c r="I77" s="76"/>
      <c r="J77" s="76"/>
      <c r="K77" s="76"/>
      <c r="L77" s="76"/>
      <c r="M77" s="76"/>
      <c r="N77" s="76"/>
      <c r="O77" s="76"/>
    </row>
    <row r="78" ht="14.25" spans="1:16">
      <c r="A78" s="76"/>
      <c r="B78" s="76"/>
      <c r="C78" s="76"/>
      <c r="D78" s="76"/>
      <c r="E78" s="76"/>
      <c r="F78" s="76"/>
      <c r="G78" s="76"/>
      <c r="H78" s="76"/>
      <c r="I78" s="76"/>
      <c r="J78" s="76"/>
      <c r="K78" s="76"/>
      <c r="L78" s="76"/>
      <c r="M78" s="76"/>
      <c r="N78" s="76"/>
      <c r="O78" s="76"/>
    </row>
    <row r="79" ht="14.25" spans="1:16">
      <c r="A79" s="76"/>
      <c r="B79" s="76"/>
      <c r="C79" s="76"/>
      <c r="D79" s="76"/>
      <c r="E79" s="76"/>
      <c r="F79" s="76"/>
      <c r="G79" s="76"/>
      <c r="H79" s="76"/>
      <c r="I79" s="76"/>
      <c r="J79" s="76"/>
      <c r="K79" s="76"/>
      <c r="L79" s="76"/>
      <c r="M79" s="76"/>
      <c r="N79" s="76"/>
      <c r="O79" s="76"/>
    </row>
    <row r="80" ht="14.25" spans="1:16">
      <c r="A80" s="76"/>
      <c r="B80" s="76"/>
      <c r="C80" s="76"/>
      <c r="D80" s="76"/>
      <c r="E80" s="76"/>
      <c r="F80" s="76"/>
      <c r="G80" s="76"/>
      <c r="H80" s="76"/>
      <c r="I80" s="76"/>
      <c r="J80" s="76"/>
      <c r="K80" s="76"/>
      <c r="L80" s="76"/>
      <c r="M80" s="76"/>
      <c r="N80" s="76"/>
      <c r="O80" s="76"/>
    </row>
    <row r="81" ht="14.25" spans="1:15">
      <c r="A81" s="76"/>
      <c r="B81" s="76"/>
      <c r="C81" s="76"/>
      <c r="D81" s="76"/>
      <c r="E81" s="76"/>
      <c r="F81" s="76"/>
      <c r="G81" s="76"/>
      <c r="H81" s="76"/>
      <c r="I81" s="76"/>
      <c r="J81" s="76"/>
      <c r="K81" s="76"/>
      <c r="L81" s="76"/>
      <c r="M81" s="76"/>
      <c r="N81" s="76"/>
      <c r="O81" s="76"/>
    </row>
    <row r="82" ht="14.25" spans="1:15">
      <c r="A82" s="76"/>
      <c r="B82" s="76"/>
      <c r="C82" s="76"/>
      <c r="D82" s="76"/>
      <c r="E82" s="76"/>
      <c r="F82" s="76"/>
      <c r="G82" s="76"/>
      <c r="H82" s="76"/>
      <c r="I82" s="76"/>
      <c r="J82" s="76"/>
      <c r="K82" s="76"/>
      <c r="L82" s="76"/>
      <c r="M82" s="76"/>
      <c r="N82" s="76"/>
      <c r="O82" s="76"/>
    </row>
    <row r="83" ht="14.25" spans="1:15">
      <c r="A83" s="76"/>
      <c r="B83" s="76"/>
      <c r="C83" s="76"/>
      <c r="D83" s="76"/>
      <c r="E83" s="76"/>
      <c r="F83" s="76"/>
      <c r="G83" s="76"/>
      <c r="H83" s="76"/>
      <c r="I83" s="76"/>
      <c r="J83" s="76"/>
      <c r="K83" s="76"/>
      <c r="L83" s="76"/>
      <c r="M83" s="76"/>
      <c r="N83" s="76"/>
      <c r="O83" s="76"/>
    </row>
    <row r="84" ht="14.25" spans="1:15">
      <c r="A84" s="76"/>
      <c r="B84" s="76"/>
      <c r="C84" s="76"/>
      <c r="D84" s="76"/>
      <c r="E84" s="76"/>
      <c r="F84" s="76"/>
      <c r="G84" s="76"/>
      <c r="H84" s="76"/>
      <c r="I84" s="76"/>
      <c r="J84" s="76"/>
      <c r="K84" s="76"/>
      <c r="L84" s="76"/>
      <c r="M84" s="76"/>
      <c r="N84" s="76"/>
      <c r="O84" s="76"/>
    </row>
    <row r="85" ht="14.25" spans="1:15">
      <c r="A85" s="76"/>
      <c r="B85" s="76"/>
      <c r="C85" s="76"/>
      <c r="D85" s="76"/>
      <c r="E85" s="76"/>
      <c r="F85" s="76"/>
      <c r="G85" s="76"/>
      <c r="H85" s="76"/>
      <c r="I85" s="76"/>
      <c r="J85" s="76"/>
      <c r="K85" s="76"/>
      <c r="L85" s="76"/>
      <c r="M85" s="76"/>
      <c r="N85" s="76"/>
      <c r="O85" s="76"/>
    </row>
  </sheetData>
  <mergeCells count="6">
    <mergeCell ref="A1:G1"/>
    <mergeCell ref="A2:G2"/>
    <mergeCell ref="F3:G3"/>
    <mergeCell ref="F4:G4"/>
    <mergeCell ref="A23:B23"/>
    <mergeCell ref="D24:G24"/>
  </mergeCells>
  <printOptions horizontalCentered="1"/>
  <pageMargins left="0.590551181102362" right="0.590551181102362" top="0.866141732283464" bottom="0.866141732283464" header="0.47244094488189" footer="0.47244094488189"/>
  <pageSetup paperSize="9" fitToHeight="0" orientation="landscape" blackAndWhite="1"/>
  <headerFooter scaleWithDoc="0"/>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pageSetUpPr fitToPage="1"/>
  </sheetPr>
  <dimension ref="A1:S89"/>
  <sheetViews>
    <sheetView view="pageBreakPreview" zoomScaleNormal="100" workbookViewId="0">
      <selection activeCell="J30" sqref="J30:K30"/>
    </sheetView>
  </sheetViews>
  <sheetFormatPr defaultColWidth="9" defaultRowHeight="15.75" customHeight="1"/>
  <cols>
    <col min="1" max="1" width="5" style="48" customWidth="1"/>
    <col min="2" max="2" width="11.75" style="48" customWidth="1"/>
    <col min="3" max="3" width="8.125" style="48" customWidth="1"/>
    <col min="4" max="4" width="10" style="48" customWidth="1"/>
    <col min="5" max="5" width="6.64166666666667" style="48" customWidth="1"/>
    <col min="6" max="6" width="10.8666666666667" style="48" customWidth="1"/>
    <col min="7" max="7" width="5.66666666666667" style="48" customWidth="1"/>
    <col min="8" max="8" width="10" style="48" customWidth="1"/>
    <col min="9" max="9" width="9" style="48" customWidth="1"/>
    <col min="10" max="11" width="13.1666666666667" style="48" customWidth="1"/>
    <col min="12" max="12" width="5.125" style="48" customWidth="1"/>
    <col min="13" max="13" width="8.625" style="48" customWidth="1"/>
    <col min="14" max="14" width="5.125" style="48" customWidth="1"/>
    <col min="15" max="16" width="9" style="48" hidden="1" customWidth="1"/>
    <col min="17" max="17" width="7.33333333333333" style="48" hidden="1" customWidth="1"/>
    <col min="18" max="18" width="12.825" style="48" customWidth="1"/>
    <col min="19" max="19" width="12.5333333333333" style="48" customWidth="1"/>
    <col min="20" max="16384" width="9" style="48"/>
  </cols>
  <sheetData>
    <row r="1" s="46" customFormat="1" ht="30" customHeight="1" spans="1:19">
      <c r="A1" s="49" t="s">
        <v>555</v>
      </c>
      <c r="B1" s="49"/>
      <c r="C1" s="49"/>
      <c r="D1" s="49"/>
      <c r="E1" s="49"/>
      <c r="F1" s="49"/>
      <c r="G1" s="49"/>
      <c r="H1" s="49"/>
      <c r="I1" s="49"/>
      <c r="J1" s="49"/>
      <c r="K1" s="49"/>
      <c r="L1" s="49"/>
      <c r="M1" s="49"/>
      <c r="N1" s="49"/>
      <c r="O1" s="49"/>
      <c r="P1" s="49"/>
      <c r="Q1" s="49"/>
      <c r="R1" s="49"/>
      <c r="S1" s="49"/>
    </row>
    <row r="2" ht="16.5" customHeight="1" spans="1:19">
      <c r="A2" s="50" t="str">
        <f>公用信息!E7</f>
        <v>评估基准日：2025年10月31日</v>
      </c>
      <c r="B2" s="50"/>
      <c r="C2" s="50"/>
      <c r="D2" s="50"/>
      <c r="E2" s="50"/>
      <c r="F2" s="50"/>
      <c r="G2" s="50"/>
      <c r="H2" s="50"/>
      <c r="I2" s="50"/>
      <c r="J2" s="50"/>
      <c r="K2" s="50"/>
      <c r="L2" s="50"/>
      <c r="M2" s="50"/>
      <c r="N2" s="50"/>
      <c r="O2" s="50"/>
      <c r="P2" s="50"/>
      <c r="Q2" s="262"/>
      <c r="R2" s="262"/>
      <c r="S2" s="262"/>
    </row>
    <row r="3" ht="16.5" customHeight="1" spans="1:19">
      <c r="A3" s="50"/>
      <c r="B3" s="50"/>
      <c r="C3" s="50"/>
      <c r="D3" s="50"/>
      <c r="E3" s="50"/>
      <c r="F3" s="50"/>
      <c r="G3" s="50"/>
      <c r="H3" s="50"/>
      <c r="I3" s="50"/>
      <c r="J3" s="50"/>
      <c r="K3" s="50"/>
      <c r="L3" s="50"/>
      <c r="M3" s="50"/>
      <c r="N3" s="50"/>
      <c r="O3" s="50"/>
      <c r="P3" s="50"/>
      <c r="Q3" s="262"/>
      <c r="R3" s="213" t="s">
        <v>556</v>
      </c>
      <c r="S3" s="263"/>
    </row>
    <row r="4" ht="16.5" customHeight="1" spans="1:19">
      <c r="A4" s="90" t="str">
        <f>公用信息!E6</f>
        <v>被评估单位：杭州建德杭氧气体有限公司</v>
      </c>
      <c r="B4" s="90"/>
      <c r="C4" s="52"/>
      <c r="D4" s="52"/>
      <c r="E4" s="52"/>
      <c r="F4" s="52"/>
      <c r="G4" s="52"/>
      <c r="H4" s="52"/>
      <c r="I4" s="52"/>
      <c r="J4" s="52"/>
      <c r="K4" s="52"/>
      <c r="L4" s="52"/>
      <c r="M4" s="52"/>
      <c r="N4" s="52"/>
      <c r="O4" s="52"/>
      <c r="P4" s="52"/>
      <c r="S4" s="264" t="e">
        <f>#REF!</f>
        <v>#REF!</v>
      </c>
    </row>
    <row r="5" s="47" customFormat="1" ht="16.5" customHeight="1" spans="1:19">
      <c r="A5" s="186" t="s">
        <v>175</v>
      </c>
      <c r="B5" s="265" t="s">
        <v>557</v>
      </c>
      <c r="C5" s="186" t="s">
        <v>503</v>
      </c>
      <c r="D5" s="186" t="s">
        <v>558</v>
      </c>
      <c r="E5" s="266" t="s">
        <v>506</v>
      </c>
      <c r="F5" s="186" t="s">
        <v>507</v>
      </c>
      <c r="G5" s="267" t="s">
        <v>374</v>
      </c>
      <c r="H5" s="186" t="s">
        <v>559</v>
      </c>
      <c r="I5" s="186" t="s">
        <v>560</v>
      </c>
      <c r="J5" s="56" t="s">
        <v>111</v>
      </c>
      <c r="K5" s="56"/>
      <c r="L5" s="56" t="s">
        <v>112</v>
      </c>
      <c r="M5" s="56"/>
      <c r="N5" s="56"/>
      <c r="O5" s="67" t="s">
        <v>113</v>
      </c>
      <c r="P5" s="57"/>
      <c r="Q5" s="99" t="s">
        <v>532</v>
      </c>
      <c r="R5" s="255" t="s">
        <v>561</v>
      </c>
      <c r="S5" s="160" t="s">
        <v>247</v>
      </c>
    </row>
    <row r="6" s="47" customFormat="1" ht="21.75" customHeight="1" spans="1:19">
      <c r="A6" s="186"/>
      <c r="B6" s="186"/>
      <c r="C6" s="186"/>
      <c r="D6" s="186"/>
      <c r="E6" s="268"/>
      <c r="F6" s="186"/>
      <c r="G6" s="269"/>
      <c r="H6" s="186"/>
      <c r="I6" s="186"/>
      <c r="J6" s="57" t="s">
        <v>511</v>
      </c>
      <c r="K6" s="56" t="s">
        <v>512</v>
      </c>
      <c r="L6" s="56" t="s">
        <v>511</v>
      </c>
      <c r="M6" s="56" t="s">
        <v>408</v>
      </c>
      <c r="N6" s="56" t="s">
        <v>512</v>
      </c>
      <c r="O6" s="169" t="s">
        <v>511</v>
      </c>
      <c r="P6" s="169" t="s">
        <v>512</v>
      </c>
      <c r="Q6" s="270"/>
      <c r="R6" s="257"/>
      <c r="S6" s="271"/>
    </row>
    <row r="7" ht="18" customHeight="1" spans="1:19">
      <c r="A7" s="56">
        <v>1</v>
      </c>
      <c r="B7" s="56" t="s">
        <v>562</v>
      </c>
      <c r="C7" s="56"/>
      <c r="D7" s="272" t="s">
        <v>563</v>
      </c>
      <c r="E7" s="259"/>
      <c r="F7" s="273">
        <v>38338</v>
      </c>
      <c r="G7" s="259"/>
      <c r="H7" s="94"/>
      <c r="I7" s="162"/>
      <c r="J7" s="274">
        <v>14884</v>
      </c>
      <c r="K7" s="274">
        <v>5080.41</v>
      </c>
      <c r="L7" s="275">
        <v>0</v>
      </c>
      <c r="M7" s="275"/>
      <c r="N7" s="275">
        <v>0</v>
      </c>
      <c r="O7" s="62"/>
      <c r="P7" s="62"/>
      <c r="Q7" s="62"/>
      <c r="R7" s="162">
        <v>0</v>
      </c>
      <c r="S7" s="276" t="s">
        <v>564</v>
      </c>
    </row>
    <row r="8" ht="18" customHeight="1" spans="1:19">
      <c r="A8" s="56"/>
      <c r="B8" s="56"/>
      <c r="C8" s="277"/>
      <c r="D8" s="56"/>
      <c r="E8" s="259"/>
      <c r="F8" s="91"/>
      <c r="G8" s="259"/>
      <c r="H8" s="94"/>
      <c r="I8" s="162"/>
      <c r="J8" s="62"/>
      <c r="K8" s="62"/>
      <c r="L8" s="62"/>
      <c r="M8" s="139"/>
      <c r="N8" s="62"/>
      <c r="O8" s="62"/>
      <c r="P8" s="62"/>
      <c r="Q8" s="62"/>
      <c r="R8" s="125"/>
      <c r="S8" s="224"/>
    </row>
    <row r="9" ht="18" customHeight="1" spans="1:19">
      <c r="A9" s="56"/>
      <c r="B9" s="56"/>
      <c r="C9" s="60"/>
      <c r="D9" s="60"/>
      <c r="E9" s="171"/>
      <c r="F9" s="91"/>
      <c r="G9" s="61"/>
      <c r="H9" s="94"/>
      <c r="I9" s="162" t="s">
        <v>241</v>
      </c>
      <c r="J9" s="62"/>
      <c r="K9" s="62"/>
      <c r="L9" s="62"/>
      <c r="M9" s="139"/>
      <c r="N9" s="62"/>
      <c r="O9" s="62">
        <f>L9-J9</f>
        <v>0</v>
      </c>
      <c r="P9" s="62">
        <f>N9-K9</f>
        <v>0</v>
      </c>
      <c r="Q9" s="62" t="str">
        <f>IF(K9=0,"",ROUND(P9/K9*100,2))</f>
        <v/>
      </c>
      <c r="R9" s="125" t="str">
        <f>IF(H9=0,"",ROUND(L9/H9,0))</f>
        <v/>
      </c>
      <c r="S9" s="278"/>
    </row>
    <row r="10" ht="18" customHeight="1" spans="1:19">
      <c r="A10" s="56"/>
      <c r="B10" s="56"/>
      <c r="C10" s="60"/>
      <c r="D10" s="60"/>
      <c r="E10" s="171"/>
      <c r="F10" s="91"/>
      <c r="G10" s="61"/>
      <c r="H10" s="94"/>
      <c r="I10" s="162" t="s">
        <v>241</v>
      </c>
      <c r="J10" s="62"/>
      <c r="K10" s="62"/>
      <c r="L10" s="62"/>
      <c r="M10" s="139"/>
      <c r="N10" s="62"/>
      <c r="O10" s="62">
        <f>L10-J10</f>
        <v>0</v>
      </c>
      <c r="P10" s="62">
        <f>N10-K10</f>
        <v>0</v>
      </c>
      <c r="Q10" s="62" t="str">
        <f>IF(K10=0,"",ROUND(P10/K10*100,2))</f>
        <v/>
      </c>
      <c r="R10" s="125" t="str">
        <f>IF(H10=0,"",ROUND(L10/H10,0))</f>
        <v/>
      </c>
      <c r="S10" s="278"/>
    </row>
    <row r="11" ht="18" customHeight="1" spans="1:19">
      <c r="A11" s="56"/>
      <c r="B11" s="56"/>
      <c r="C11" s="60"/>
      <c r="D11" s="60"/>
      <c r="E11" s="171"/>
      <c r="F11" s="91"/>
      <c r="G11" s="61"/>
      <c r="H11" s="94"/>
      <c r="I11" s="162" t="s">
        <v>241</v>
      </c>
      <c r="J11" s="62"/>
      <c r="K11" s="62"/>
      <c r="L11" s="62"/>
      <c r="M11" s="139"/>
      <c r="N11" s="62"/>
      <c r="O11" s="62">
        <f>L11-J11</f>
        <v>0</v>
      </c>
      <c r="P11" s="62">
        <f>N11-K11</f>
        <v>0</v>
      </c>
      <c r="Q11" s="62" t="str">
        <f>IF(K11=0,"",ROUND(P11/K11*100,2))</f>
        <v/>
      </c>
      <c r="R11" s="125" t="str">
        <f>IF(H11=0,"",ROUND(L11/H11,0))</f>
        <v/>
      </c>
      <c r="S11" s="278"/>
    </row>
    <row r="12" ht="18" customHeight="1" spans="1:19">
      <c r="A12" s="56"/>
      <c r="B12" s="56"/>
      <c r="C12" s="60"/>
      <c r="D12" s="60"/>
      <c r="E12" s="171"/>
      <c r="F12" s="91"/>
      <c r="G12" s="61"/>
      <c r="H12" s="94"/>
      <c r="I12" s="162"/>
      <c r="J12" s="62"/>
      <c r="K12" s="62"/>
      <c r="L12" s="62"/>
      <c r="M12" s="139"/>
      <c r="N12" s="62"/>
      <c r="O12" s="62"/>
      <c r="P12" s="62"/>
      <c r="Q12" s="62"/>
      <c r="R12" s="125"/>
      <c r="S12" s="278"/>
    </row>
    <row r="13" ht="18" customHeight="1" spans="1:19">
      <c r="A13" s="56"/>
      <c r="B13" s="56"/>
      <c r="C13" s="60"/>
      <c r="D13" s="60"/>
      <c r="E13" s="171"/>
      <c r="F13" s="91"/>
      <c r="G13" s="61"/>
      <c r="H13" s="94"/>
      <c r="I13" s="162"/>
      <c r="J13" s="62"/>
      <c r="K13" s="62"/>
      <c r="L13" s="62"/>
      <c r="M13" s="139"/>
      <c r="N13" s="62"/>
      <c r="O13" s="62"/>
      <c r="P13" s="62"/>
      <c r="Q13" s="62"/>
      <c r="R13" s="125"/>
      <c r="S13" s="278"/>
    </row>
    <row r="14" ht="18" customHeight="1" spans="1:19">
      <c r="A14" s="56"/>
      <c r="B14" s="56"/>
      <c r="C14" s="60"/>
      <c r="D14" s="60"/>
      <c r="E14" s="171"/>
      <c r="F14" s="91"/>
      <c r="G14" s="61"/>
      <c r="H14" s="94"/>
      <c r="I14" s="162"/>
      <c r="J14" s="62"/>
      <c r="K14" s="62"/>
      <c r="L14" s="62"/>
      <c r="M14" s="139"/>
      <c r="N14" s="62"/>
      <c r="O14" s="62"/>
      <c r="P14" s="62"/>
      <c r="Q14" s="62"/>
      <c r="R14" s="125"/>
      <c r="S14" s="278"/>
    </row>
    <row r="15" ht="18" customHeight="1" spans="1:19">
      <c r="A15" s="56"/>
      <c r="B15" s="56"/>
      <c r="C15" s="60"/>
      <c r="D15" s="60"/>
      <c r="E15" s="171"/>
      <c r="F15" s="91"/>
      <c r="G15" s="61"/>
      <c r="H15" s="94"/>
      <c r="I15" s="162"/>
      <c r="J15" s="62"/>
      <c r="K15" s="62"/>
      <c r="L15" s="62"/>
      <c r="M15" s="139"/>
      <c r="N15" s="62"/>
      <c r="O15" s="62"/>
      <c r="P15" s="62"/>
      <c r="Q15" s="62"/>
      <c r="R15" s="125"/>
      <c r="S15" s="278"/>
    </row>
    <row r="16" ht="18" customHeight="1" spans="1:19">
      <c r="A16" s="56"/>
      <c r="B16" s="56"/>
      <c r="C16" s="60"/>
      <c r="D16" s="60"/>
      <c r="E16" s="171"/>
      <c r="F16" s="91"/>
      <c r="G16" s="61"/>
      <c r="H16" s="94"/>
      <c r="I16" s="162"/>
      <c r="J16" s="62"/>
      <c r="K16" s="62"/>
      <c r="L16" s="62"/>
      <c r="M16" s="139"/>
      <c r="N16" s="62"/>
      <c r="O16" s="62"/>
      <c r="P16" s="62"/>
      <c r="Q16" s="62"/>
      <c r="R16" s="125"/>
      <c r="S16" s="278"/>
    </row>
    <row r="17" ht="18" customHeight="1" spans="1:19">
      <c r="A17" s="56"/>
      <c r="B17" s="56"/>
      <c r="C17" s="60"/>
      <c r="D17" s="60"/>
      <c r="E17" s="171"/>
      <c r="F17" s="91"/>
      <c r="G17" s="61"/>
      <c r="H17" s="94"/>
      <c r="I17" s="162" t="s">
        <v>241</v>
      </c>
      <c r="J17" s="62"/>
      <c r="K17" s="62"/>
      <c r="L17" s="62"/>
      <c r="M17" s="139"/>
      <c r="N17" s="62"/>
      <c r="O17" s="62">
        <f>L17-J17</f>
        <v>0</v>
      </c>
      <c r="P17" s="62">
        <f>N17-K17</f>
        <v>0</v>
      </c>
      <c r="Q17" s="62" t="str">
        <f t="shared" ref="Q17:Q27" si="0">IF(K17=0,"",ROUND(P17/K17*100,2))</f>
        <v/>
      </c>
      <c r="R17" s="125" t="str">
        <f>IF(H17=0,"",ROUND(L17/H17,0))</f>
        <v/>
      </c>
      <c r="S17" s="278"/>
    </row>
    <row r="18" ht="18" customHeight="1" spans="1:19">
      <c r="A18" s="56"/>
      <c r="B18" s="56"/>
      <c r="C18" s="60"/>
      <c r="D18" s="60"/>
      <c r="E18" s="171"/>
      <c r="F18" s="91"/>
      <c r="G18" s="61"/>
      <c r="H18" s="94"/>
      <c r="I18" s="162" t="s">
        <v>241</v>
      </c>
      <c r="J18" s="62"/>
      <c r="K18" s="62"/>
      <c r="L18" s="62"/>
      <c r="M18" s="139"/>
      <c r="N18" s="62"/>
      <c r="O18" s="62">
        <f>L18-J18</f>
        <v>0</v>
      </c>
      <c r="P18" s="62">
        <f>N18-K18</f>
        <v>0</v>
      </c>
      <c r="Q18" s="62" t="str">
        <f t="shared" si="0"/>
        <v/>
      </c>
      <c r="R18" s="125" t="str">
        <f>IF(H18=0,"",ROUND(L18/H18,0))</f>
        <v/>
      </c>
      <c r="S18" s="278"/>
    </row>
    <row r="19" ht="18" customHeight="1" spans="1:19">
      <c r="A19" s="56"/>
      <c r="B19" s="56"/>
      <c r="C19" s="60"/>
      <c r="D19" s="60"/>
      <c r="E19" s="171"/>
      <c r="F19" s="91"/>
      <c r="G19" s="61"/>
      <c r="H19" s="94"/>
      <c r="I19" s="162"/>
      <c r="J19" s="62"/>
      <c r="K19" s="62"/>
      <c r="L19" s="62"/>
      <c r="M19" s="139"/>
      <c r="N19" s="62"/>
      <c r="O19" s="62">
        <f>L19-J19</f>
        <v>0</v>
      </c>
      <c r="P19" s="62">
        <f>N19-K19</f>
        <v>0</v>
      </c>
      <c r="Q19" s="62" t="str">
        <f t="shared" si="0"/>
        <v/>
      </c>
      <c r="R19" s="125" t="str">
        <f>IF(H19=0,"",ROUND(L19/H19,0))</f>
        <v/>
      </c>
      <c r="S19" s="278"/>
    </row>
    <row r="20" ht="18" customHeight="1" spans="1:19">
      <c r="A20" s="56"/>
      <c r="B20" s="56"/>
      <c r="C20" s="60"/>
      <c r="D20" s="60"/>
      <c r="E20" s="171"/>
      <c r="F20" s="91"/>
      <c r="G20" s="61"/>
      <c r="H20" s="94"/>
      <c r="I20" s="162"/>
      <c r="J20" s="62"/>
      <c r="K20" s="62"/>
      <c r="L20" s="62"/>
      <c r="M20" s="139"/>
      <c r="N20" s="62"/>
      <c r="O20" s="62">
        <f>L20-J20</f>
        <v>0</v>
      </c>
      <c r="P20" s="62">
        <f>N20-K20</f>
        <v>0</v>
      </c>
      <c r="Q20" s="62" t="str">
        <f t="shared" si="0"/>
        <v/>
      </c>
      <c r="R20" s="125" t="str">
        <f>IF(H20=0,"",ROUND(L20/H20,0))</f>
        <v/>
      </c>
      <c r="S20" s="278"/>
    </row>
    <row r="21" ht="18" customHeight="1" spans="1:19">
      <c r="A21" s="56"/>
      <c r="B21" s="56"/>
      <c r="C21" s="60"/>
      <c r="D21" s="60"/>
      <c r="E21" s="171"/>
      <c r="F21" s="91"/>
      <c r="G21" s="61"/>
      <c r="H21" s="94"/>
      <c r="I21" s="162"/>
      <c r="J21" s="62"/>
      <c r="K21" s="62"/>
      <c r="L21" s="62"/>
      <c r="M21" s="139"/>
      <c r="N21" s="62"/>
      <c r="O21" s="62">
        <f t="shared" ref="O21:O35" si="1">L21-J21</f>
        <v>0</v>
      </c>
      <c r="P21" s="62">
        <f t="shared" ref="P21:P35" si="2">N21-K21</f>
        <v>0</v>
      </c>
      <c r="Q21" s="62" t="str">
        <f t="shared" si="0"/>
        <v/>
      </c>
      <c r="R21" s="125" t="str">
        <f t="shared" ref="R21:R35" si="3">IF(H21=0,"",ROUND(L21/H21,0))</f>
        <v/>
      </c>
      <c r="S21" s="278"/>
    </row>
    <row r="22" ht="18" customHeight="1" spans="1:19">
      <c r="A22" s="56"/>
      <c r="B22" s="56"/>
      <c r="C22" s="60"/>
      <c r="D22" s="60"/>
      <c r="E22" s="171"/>
      <c r="F22" s="91"/>
      <c r="G22" s="61"/>
      <c r="H22" s="94"/>
      <c r="I22" s="162" t="s">
        <v>241</v>
      </c>
      <c r="J22" s="62"/>
      <c r="K22" s="62"/>
      <c r="L22" s="62"/>
      <c r="M22" s="139"/>
      <c r="N22" s="62"/>
      <c r="O22" s="62">
        <f t="shared" si="1"/>
        <v>0</v>
      </c>
      <c r="P22" s="62">
        <f t="shared" si="2"/>
        <v>0</v>
      </c>
      <c r="Q22" s="62" t="str">
        <f t="shared" si="0"/>
        <v/>
      </c>
      <c r="R22" s="125" t="str">
        <f t="shared" si="3"/>
        <v/>
      </c>
      <c r="S22" s="278"/>
    </row>
    <row r="23" ht="18" customHeight="1" spans="1:19">
      <c r="A23" s="56"/>
      <c r="B23" s="56"/>
      <c r="C23" s="60"/>
      <c r="D23" s="60"/>
      <c r="E23" s="171"/>
      <c r="F23" s="91"/>
      <c r="G23" s="61"/>
      <c r="H23" s="94"/>
      <c r="I23" s="162" t="s">
        <v>241</v>
      </c>
      <c r="J23" s="62"/>
      <c r="K23" s="62"/>
      <c r="L23" s="62"/>
      <c r="M23" s="139"/>
      <c r="N23" s="62"/>
      <c r="O23" s="62">
        <f t="shared" si="1"/>
        <v>0</v>
      </c>
      <c r="P23" s="62">
        <f t="shared" si="2"/>
        <v>0</v>
      </c>
      <c r="Q23" s="62" t="str">
        <f t="shared" si="0"/>
        <v/>
      </c>
      <c r="R23" s="125" t="str">
        <f t="shared" si="3"/>
        <v/>
      </c>
      <c r="S23" s="278"/>
    </row>
    <row r="24" ht="18" customHeight="1" spans="1:19">
      <c r="A24" s="56"/>
      <c r="B24" s="56"/>
      <c r="C24" s="60"/>
      <c r="D24" s="60"/>
      <c r="E24" s="171"/>
      <c r="F24" s="91"/>
      <c r="G24" s="61"/>
      <c r="H24" s="94"/>
      <c r="I24" s="162" t="s">
        <v>241</v>
      </c>
      <c r="J24" s="62"/>
      <c r="K24" s="62"/>
      <c r="L24" s="62"/>
      <c r="M24" s="139"/>
      <c r="N24" s="62"/>
      <c r="O24" s="62">
        <f t="shared" si="1"/>
        <v>0</v>
      </c>
      <c r="P24" s="62">
        <f t="shared" si="2"/>
        <v>0</v>
      </c>
      <c r="Q24" s="62" t="str">
        <f t="shared" si="0"/>
        <v/>
      </c>
      <c r="R24" s="125" t="str">
        <f t="shared" si="3"/>
        <v/>
      </c>
      <c r="S24" s="278"/>
    </row>
    <row r="25" ht="18" customHeight="1" spans="1:19">
      <c r="A25" s="56"/>
      <c r="B25" s="56"/>
      <c r="C25" s="60"/>
      <c r="D25" s="60"/>
      <c r="E25" s="171"/>
      <c r="F25" s="91"/>
      <c r="G25" s="61"/>
      <c r="H25" s="94"/>
      <c r="I25" s="162" t="s">
        <v>241</v>
      </c>
      <c r="J25" s="62"/>
      <c r="K25" s="62"/>
      <c r="L25" s="62"/>
      <c r="M25" s="139"/>
      <c r="N25" s="62"/>
      <c r="O25" s="62">
        <f t="shared" si="1"/>
        <v>0</v>
      </c>
      <c r="P25" s="62">
        <f t="shared" si="2"/>
        <v>0</v>
      </c>
      <c r="Q25" s="62" t="str">
        <f t="shared" si="0"/>
        <v/>
      </c>
      <c r="R25" s="125" t="str">
        <f t="shared" si="3"/>
        <v/>
      </c>
      <c r="S25" s="278"/>
    </row>
    <row r="26" ht="18" customHeight="1" spans="1:19">
      <c r="A26" s="56"/>
      <c r="B26" s="56"/>
      <c r="C26" s="60"/>
      <c r="D26" s="60"/>
      <c r="E26" s="171"/>
      <c r="F26" s="91"/>
      <c r="G26" s="61"/>
      <c r="H26" s="94"/>
      <c r="I26" s="162" t="s">
        <v>241</v>
      </c>
      <c r="J26" s="62"/>
      <c r="K26" s="62"/>
      <c r="L26" s="62"/>
      <c r="M26" s="139"/>
      <c r="N26" s="62"/>
      <c r="O26" s="62">
        <f t="shared" si="1"/>
        <v>0</v>
      </c>
      <c r="P26" s="62">
        <f t="shared" si="2"/>
        <v>0</v>
      </c>
      <c r="Q26" s="62" t="str">
        <f t="shared" si="0"/>
        <v/>
      </c>
      <c r="R26" s="125" t="str">
        <f t="shared" si="3"/>
        <v/>
      </c>
      <c r="S26" s="278"/>
    </row>
    <row r="27" ht="18" customHeight="1" spans="1:19">
      <c r="A27" s="56"/>
      <c r="B27" s="56"/>
      <c r="C27" s="60"/>
      <c r="D27" s="60"/>
      <c r="E27" s="171"/>
      <c r="F27" s="91"/>
      <c r="G27" s="61"/>
      <c r="H27" s="94"/>
      <c r="I27" s="162" t="s">
        <v>241</v>
      </c>
      <c r="J27" s="62"/>
      <c r="K27" s="62"/>
      <c r="L27" s="62"/>
      <c r="M27" s="139"/>
      <c r="N27" s="62"/>
      <c r="O27" s="62">
        <f t="shared" si="1"/>
        <v>0</v>
      </c>
      <c r="P27" s="62">
        <f t="shared" si="2"/>
        <v>0</v>
      </c>
      <c r="Q27" s="62" t="str">
        <f t="shared" si="0"/>
        <v/>
      </c>
      <c r="R27" s="125" t="str">
        <f t="shared" si="3"/>
        <v/>
      </c>
      <c r="S27" s="278"/>
    </row>
    <row r="28" ht="18" customHeight="1" spans="1:19">
      <c r="A28" s="67" t="s">
        <v>309</v>
      </c>
      <c r="B28" s="143"/>
      <c r="C28" s="143"/>
      <c r="D28" s="57"/>
      <c r="E28" s="171"/>
      <c r="F28" s="61"/>
      <c r="G28" s="61"/>
      <c r="H28" s="94"/>
      <c r="I28" s="162"/>
      <c r="J28" s="62">
        <f>SUM(J7:J27)</f>
        <v>14884</v>
      </c>
      <c r="K28" s="62">
        <f>SUM(K7:K27)</f>
        <v>5080.41</v>
      </c>
      <c r="L28" s="275">
        <v>0</v>
      </c>
      <c r="M28" s="275"/>
      <c r="N28" s="275">
        <v>0</v>
      </c>
      <c r="O28" s="62"/>
      <c r="P28" s="62"/>
      <c r="Q28" s="62"/>
      <c r="R28" s="162">
        <v>0</v>
      </c>
      <c r="S28" s="278"/>
    </row>
    <row r="29" ht="18" customHeight="1" spans="1:19">
      <c r="A29" s="128" t="s">
        <v>565</v>
      </c>
      <c r="B29" s="175"/>
      <c r="C29" s="175"/>
      <c r="D29" s="134"/>
      <c r="E29" s="162"/>
      <c r="F29" s="162"/>
      <c r="G29" s="162"/>
      <c r="H29" s="162"/>
      <c r="I29" s="162"/>
      <c r="J29" s="62"/>
      <c r="K29" s="62"/>
      <c r="L29" s="62"/>
      <c r="M29" s="82"/>
      <c r="N29" s="62"/>
      <c r="O29" s="62">
        <f t="shared" ref="O28:O30" si="4">L29-J29</f>
        <v>0</v>
      </c>
      <c r="P29" s="62">
        <f t="shared" ref="P28:P30" si="5">N29-K29</f>
        <v>0</v>
      </c>
      <c r="Q29" s="62" t="str">
        <f t="shared" ref="Q29:Q30" si="6">IF(K29=0,"",ROUND(P29/K29*100,2))</f>
        <v/>
      </c>
      <c r="R29" s="125">
        <v>0</v>
      </c>
      <c r="S29" s="248"/>
    </row>
    <row r="30" ht="18" customHeight="1" spans="1:19">
      <c r="A30" s="67" t="s">
        <v>309</v>
      </c>
      <c r="B30" s="143"/>
      <c r="C30" s="143"/>
      <c r="D30" s="57"/>
      <c r="E30" s="171"/>
      <c r="F30" s="61"/>
      <c r="G30" s="61"/>
      <c r="H30" s="63"/>
      <c r="I30" s="162"/>
      <c r="J30" s="62"/>
      <c r="K30" s="62"/>
      <c r="L30" s="62">
        <f t="shared" ref="L30:R30" si="7">L28-L29</f>
        <v>0</v>
      </c>
      <c r="M30" s="62">
        <f t="shared" si="7"/>
        <v>0</v>
      </c>
      <c r="N30" s="62">
        <f t="shared" si="7"/>
        <v>0</v>
      </c>
      <c r="O30" s="62">
        <f t="shared" si="7"/>
        <v>0</v>
      </c>
      <c r="P30" s="62">
        <f t="shared" si="7"/>
        <v>0</v>
      </c>
      <c r="Q30" s="62" t="e">
        <f t="shared" si="7"/>
        <v>#VALUE!</v>
      </c>
      <c r="R30" s="62">
        <f t="shared" si="7"/>
        <v>0</v>
      </c>
      <c r="S30" s="278"/>
    </row>
    <row r="31" customHeight="1" spans="1:19">
      <c r="A31" s="68"/>
      <c r="B31" s="68"/>
      <c r="C31" s="68"/>
      <c r="D31" s="68"/>
      <c r="E31" s="68"/>
      <c r="F31" s="123"/>
      <c r="G31" s="123"/>
      <c r="H31" s="123"/>
      <c r="I31" s="64"/>
      <c r="J31" s="123"/>
      <c r="K31" s="123"/>
      <c r="L31" s="123"/>
      <c r="M31" s="123"/>
      <c r="N31" s="123"/>
      <c r="O31" s="123"/>
      <c r="P31" s="123"/>
      <c r="Q31" s="123"/>
      <c r="R31" s="123"/>
      <c r="S31" s="123"/>
    </row>
    <row r="32" customHeight="1" spans="1:19">
      <c r="A32" s="71"/>
      <c r="B32" s="71"/>
      <c r="C32" s="64"/>
      <c r="D32" s="64"/>
      <c r="E32" s="64"/>
      <c r="F32" s="64"/>
      <c r="G32" s="64"/>
      <c r="H32" s="64"/>
      <c r="I32" s="64"/>
      <c r="J32" s="64"/>
      <c r="K32" s="64"/>
      <c r="L32" s="64"/>
      <c r="M32" s="64"/>
      <c r="N32" s="64"/>
      <c r="O32" s="64"/>
      <c r="P32" s="64"/>
      <c r="Q32" s="65"/>
    </row>
    <row r="33" customHeight="1" spans="1:17">
      <c r="A33" s="64"/>
      <c r="B33" s="64"/>
      <c r="C33" s="64"/>
      <c r="D33" s="64"/>
      <c r="E33" s="64"/>
      <c r="F33" s="64"/>
      <c r="G33" s="64"/>
      <c r="H33" s="64"/>
      <c r="I33" s="64"/>
      <c r="J33" s="64"/>
      <c r="K33" s="64"/>
      <c r="L33" s="64"/>
      <c r="M33" s="64"/>
      <c r="N33" s="64"/>
      <c r="O33" s="64"/>
      <c r="P33" s="64"/>
      <c r="Q33" s="65"/>
    </row>
    <row r="34" customHeight="1" spans="1:17">
      <c r="A34" s="64"/>
      <c r="B34" s="64"/>
      <c r="C34" s="64"/>
      <c r="D34" s="64"/>
      <c r="E34" s="64"/>
      <c r="F34" s="64"/>
      <c r="G34" s="64"/>
      <c r="H34" s="64"/>
      <c r="I34" s="64"/>
      <c r="J34" s="64"/>
      <c r="K34" s="64"/>
      <c r="L34" s="64"/>
      <c r="M34" s="64"/>
      <c r="N34" s="64"/>
      <c r="O34" s="64"/>
      <c r="P34" s="64"/>
      <c r="Q34" s="65"/>
    </row>
    <row r="35" customHeight="1" spans="1:17">
      <c r="A35" s="64"/>
      <c r="B35" s="64"/>
      <c r="C35" s="64"/>
      <c r="D35" s="64"/>
      <c r="E35" s="64"/>
      <c r="F35" s="64"/>
      <c r="G35" s="64"/>
      <c r="H35" s="64"/>
      <c r="I35" s="64"/>
      <c r="J35" s="64"/>
      <c r="K35" s="64"/>
      <c r="L35" s="64"/>
      <c r="M35" s="64"/>
      <c r="N35" s="64"/>
      <c r="O35" s="64"/>
      <c r="P35" s="64"/>
      <c r="Q35" s="65"/>
    </row>
    <row r="36" customHeight="1" spans="1:17">
      <c r="A36" s="64"/>
      <c r="B36" s="64"/>
      <c r="C36" s="64"/>
      <c r="D36" s="64"/>
      <c r="E36" s="64"/>
      <c r="F36" s="64"/>
      <c r="G36" s="64"/>
      <c r="H36" s="64"/>
      <c r="I36" s="64"/>
      <c r="J36" s="64"/>
      <c r="K36" s="64"/>
      <c r="L36" s="64"/>
      <c r="M36" s="64"/>
      <c r="N36" s="64"/>
      <c r="O36" s="64"/>
      <c r="P36" s="64"/>
      <c r="Q36" s="65"/>
    </row>
    <row r="37" customHeight="1" spans="1:17">
      <c r="A37" s="64"/>
      <c r="B37" s="64"/>
      <c r="C37" s="64"/>
      <c r="D37" s="64"/>
      <c r="E37" s="64"/>
      <c r="F37" s="64"/>
      <c r="G37" s="64"/>
      <c r="H37" s="64"/>
      <c r="I37" s="64"/>
      <c r="J37" s="64"/>
      <c r="K37" s="64"/>
      <c r="L37" s="64"/>
      <c r="M37" s="64"/>
      <c r="N37" s="64"/>
      <c r="O37" s="64"/>
      <c r="P37" s="64"/>
      <c r="Q37" s="65"/>
    </row>
    <row r="38" customHeight="1" spans="1:17">
      <c r="A38" s="64"/>
      <c r="B38" s="64"/>
      <c r="C38" s="64"/>
      <c r="D38" s="64"/>
      <c r="E38" s="64"/>
      <c r="F38" s="64"/>
      <c r="G38" s="64"/>
      <c r="H38" s="64"/>
      <c r="I38" s="64"/>
      <c r="J38" s="64"/>
      <c r="K38" s="64"/>
      <c r="L38" s="64"/>
      <c r="M38" s="64"/>
      <c r="N38" s="64"/>
      <c r="O38" s="64"/>
      <c r="P38" s="64"/>
      <c r="Q38" s="65"/>
    </row>
    <row r="39" customHeight="1" spans="1:17">
      <c r="A39" s="64"/>
      <c r="B39" s="64"/>
      <c r="C39" s="64"/>
      <c r="D39" s="64"/>
      <c r="E39" s="64"/>
      <c r="F39" s="64"/>
      <c r="G39" s="64"/>
      <c r="H39" s="64"/>
      <c r="I39" s="64"/>
      <c r="J39" s="64"/>
      <c r="K39" s="64"/>
      <c r="L39" s="64"/>
      <c r="M39" s="64"/>
      <c r="N39" s="64"/>
      <c r="O39" s="64"/>
      <c r="P39" s="64"/>
      <c r="Q39" s="65"/>
    </row>
    <row r="40" customHeight="1" spans="1:17">
      <c r="A40" s="64"/>
      <c r="B40" s="64"/>
      <c r="C40" s="64"/>
      <c r="D40" s="64"/>
      <c r="E40" s="64"/>
      <c r="F40" s="64"/>
      <c r="G40" s="64"/>
      <c r="H40" s="64"/>
      <c r="I40" s="64"/>
      <c r="J40" s="64"/>
      <c r="K40" s="64"/>
      <c r="L40" s="64"/>
      <c r="M40" s="64"/>
      <c r="N40" s="64"/>
      <c r="O40" s="64"/>
      <c r="P40" s="64"/>
      <c r="Q40" s="65"/>
    </row>
    <row r="41" customHeight="1" spans="1:17">
      <c r="A41" s="64"/>
      <c r="B41" s="64"/>
      <c r="C41" s="64"/>
      <c r="D41" s="64"/>
      <c r="E41" s="64"/>
      <c r="F41" s="64"/>
      <c r="G41" s="64"/>
      <c r="H41" s="64"/>
      <c r="I41" s="64"/>
      <c r="J41" s="64"/>
      <c r="K41" s="64"/>
      <c r="L41" s="64"/>
      <c r="M41" s="64"/>
      <c r="N41" s="64"/>
      <c r="O41" s="64"/>
      <c r="P41" s="64"/>
      <c r="Q41" s="65"/>
    </row>
    <row r="42" customHeight="1" spans="1:17">
      <c r="A42" s="64"/>
      <c r="B42" s="64"/>
      <c r="C42" s="64"/>
      <c r="D42" s="64"/>
      <c r="E42" s="64"/>
      <c r="F42" s="64"/>
      <c r="G42" s="64"/>
      <c r="H42" s="64"/>
      <c r="I42" s="64"/>
      <c r="J42" s="64"/>
      <c r="K42" s="64"/>
      <c r="L42" s="64"/>
      <c r="M42" s="64"/>
      <c r="N42" s="64"/>
      <c r="O42" s="64"/>
      <c r="P42" s="64"/>
      <c r="Q42" s="65"/>
    </row>
    <row r="43" customHeight="1" spans="1:17">
      <c r="A43" s="64"/>
      <c r="B43" s="64"/>
      <c r="C43" s="64"/>
      <c r="D43" s="64"/>
      <c r="E43" s="64"/>
      <c r="F43" s="64"/>
      <c r="G43" s="64"/>
      <c r="H43" s="64"/>
      <c r="I43" s="64"/>
      <c r="J43" s="64"/>
      <c r="K43" s="64"/>
      <c r="L43" s="64"/>
      <c r="M43" s="64"/>
      <c r="N43" s="64"/>
      <c r="O43" s="64"/>
      <c r="P43" s="64"/>
      <c r="Q43" s="65"/>
    </row>
    <row r="44" customHeight="1" spans="1:17">
      <c r="A44" s="64"/>
      <c r="B44" s="64"/>
      <c r="C44" s="64"/>
      <c r="D44" s="64"/>
      <c r="E44" s="64"/>
      <c r="F44" s="64"/>
      <c r="G44" s="64"/>
      <c r="H44" s="64"/>
      <c r="I44" s="64"/>
      <c r="J44" s="64"/>
      <c r="K44" s="64"/>
      <c r="L44" s="64"/>
      <c r="M44" s="64"/>
      <c r="N44" s="64"/>
      <c r="O44" s="64"/>
      <c r="P44" s="64"/>
      <c r="Q44" s="65"/>
    </row>
    <row r="45" customHeight="1" spans="1:17">
      <c r="A45" s="64"/>
      <c r="B45" s="64"/>
      <c r="C45" s="64"/>
      <c r="D45" s="64"/>
      <c r="E45" s="64"/>
      <c r="F45" s="64"/>
      <c r="G45" s="64"/>
      <c r="H45" s="64"/>
      <c r="I45" s="64"/>
      <c r="J45" s="64"/>
      <c r="K45" s="64"/>
      <c r="L45" s="64"/>
      <c r="M45" s="64"/>
      <c r="N45" s="64"/>
      <c r="O45" s="64"/>
      <c r="P45" s="64"/>
      <c r="Q45" s="65"/>
    </row>
    <row r="46" customHeight="1" spans="1:17">
      <c r="A46" s="64"/>
      <c r="B46" s="64"/>
      <c r="C46" s="64"/>
      <c r="D46" s="64"/>
      <c r="E46" s="64"/>
      <c r="F46" s="64"/>
      <c r="G46" s="64"/>
      <c r="H46" s="64"/>
      <c r="I46" s="64"/>
      <c r="J46" s="64"/>
      <c r="K46" s="64"/>
      <c r="L46" s="64"/>
      <c r="M46" s="64"/>
      <c r="N46" s="64"/>
      <c r="O46" s="64"/>
      <c r="P46" s="64"/>
      <c r="Q46" s="65"/>
    </row>
    <row r="47" customHeight="1" spans="1:17">
      <c r="A47" s="64"/>
      <c r="B47" s="64"/>
      <c r="C47" s="64"/>
      <c r="D47" s="64"/>
      <c r="E47" s="64"/>
      <c r="F47" s="64"/>
      <c r="G47" s="64"/>
      <c r="H47" s="64"/>
      <c r="I47" s="64"/>
      <c r="J47" s="64"/>
      <c r="K47" s="64"/>
      <c r="L47" s="64"/>
      <c r="M47" s="64"/>
      <c r="N47" s="64"/>
      <c r="O47" s="64"/>
      <c r="P47" s="64"/>
      <c r="Q47" s="65"/>
    </row>
    <row r="48" customHeight="1" spans="1:17">
      <c r="A48" s="64"/>
      <c r="B48" s="64"/>
      <c r="C48" s="64"/>
      <c r="D48" s="64"/>
      <c r="E48" s="64"/>
      <c r="F48" s="64"/>
      <c r="G48" s="64"/>
      <c r="H48" s="64"/>
      <c r="I48" s="64"/>
      <c r="J48" s="64"/>
      <c r="K48" s="64"/>
      <c r="L48" s="64"/>
      <c r="M48" s="64"/>
      <c r="N48" s="64"/>
      <c r="O48" s="64"/>
      <c r="P48" s="64"/>
      <c r="Q48" s="65"/>
    </row>
    <row r="49" customHeight="1" spans="1:17">
      <c r="A49" s="64"/>
      <c r="B49" s="64"/>
      <c r="C49" s="64"/>
      <c r="D49" s="64"/>
      <c r="E49" s="64"/>
      <c r="F49" s="64"/>
      <c r="G49" s="64"/>
      <c r="H49" s="64"/>
      <c r="I49" s="64"/>
      <c r="J49" s="64"/>
      <c r="K49" s="64"/>
      <c r="L49" s="64"/>
      <c r="M49" s="64"/>
      <c r="N49" s="64"/>
      <c r="O49" s="64"/>
      <c r="P49" s="64"/>
      <c r="Q49" s="65"/>
    </row>
    <row r="50" customHeight="1" spans="1:17">
      <c r="A50" s="64"/>
      <c r="B50" s="64"/>
      <c r="C50" s="64"/>
      <c r="D50" s="64"/>
      <c r="E50" s="64"/>
      <c r="F50" s="64"/>
      <c r="G50" s="64"/>
      <c r="H50" s="64"/>
      <c r="I50" s="64"/>
      <c r="J50" s="64"/>
      <c r="K50" s="64"/>
      <c r="L50" s="64"/>
      <c r="M50" s="64"/>
      <c r="N50" s="64"/>
      <c r="O50" s="64"/>
      <c r="P50" s="64"/>
      <c r="Q50" s="65"/>
    </row>
    <row r="51" customHeight="1" spans="1:17">
      <c r="A51" s="64"/>
      <c r="B51" s="64"/>
      <c r="C51" s="64"/>
      <c r="D51" s="64"/>
      <c r="E51" s="64"/>
      <c r="F51" s="64"/>
      <c r="G51" s="64"/>
      <c r="H51" s="64"/>
      <c r="I51" s="64"/>
      <c r="J51" s="64"/>
      <c r="K51" s="64"/>
      <c r="L51" s="64"/>
      <c r="M51" s="64"/>
      <c r="N51" s="64"/>
      <c r="O51" s="64"/>
      <c r="P51" s="64"/>
      <c r="Q51" s="65"/>
    </row>
    <row r="52" customHeight="1" spans="1:17">
      <c r="A52" s="64"/>
      <c r="B52" s="64"/>
      <c r="C52" s="64"/>
      <c r="D52" s="64"/>
      <c r="E52" s="64"/>
      <c r="F52" s="64"/>
      <c r="G52" s="64"/>
      <c r="H52" s="64"/>
      <c r="I52" s="64"/>
      <c r="J52" s="64"/>
      <c r="K52" s="64"/>
      <c r="L52" s="64"/>
      <c r="M52" s="64"/>
      <c r="N52" s="64"/>
      <c r="O52" s="64"/>
      <c r="P52" s="64"/>
      <c r="Q52" s="65"/>
    </row>
    <row r="53" customHeight="1" spans="1:17">
      <c r="A53" s="64"/>
      <c r="B53" s="64"/>
      <c r="C53" s="64"/>
      <c r="D53" s="64"/>
      <c r="E53" s="64"/>
      <c r="F53" s="64"/>
      <c r="G53" s="64"/>
      <c r="H53" s="64"/>
      <c r="I53" s="64"/>
      <c r="J53" s="64"/>
      <c r="K53" s="64"/>
      <c r="L53" s="64"/>
      <c r="M53" s="64"/>
      <c r="N53" s="64"/>
      <c r="O53" s="64"/>
      <c r="P53" s="64"/>
      <c r="Q53" s="65"/>
    </row>
    <row r="54" customHeight="1" spans="1:17">
      <c r="A54" s="64"/>
      <c r="B54" s="64"/>
      <c r="C54" s="64"/>
      <c r="D54" s="64"/>
      <c r="E54" s="64"/>
      <c r="F54" s="64"/>
      <c r="G54" s="64"/>
      <c r="H54" s="64"/>
      <c r="I54" s="64"/>
      <c r="J54" s="64"/>
      <c r="K54" s="64"/>
      <c r="L54" s="64"/>
      <c r="M54" s="64"/>
      <c r="N54" s="64"/>
      <c r="O54" s="64"/>
      <c r="P54" s="64"/>
      <c r="Q54" s="65"/>
    </row>
    <row r="55" customHeight="1" spans="1:17">
      <c r="A55" s="64"/>
      <c r="B55" s="64"/>
      <c r="C55" s="64"/>
      <c r="D55" s="64"/>
      <c r="E55" s="64"/>
      <c r="F55" s="64"/>
      <c r="G55" s="64"/>
      <c r="H55" s="64"/>
      <c r="I55" s="64"/>
      <c r="J55" s="64"/>
      <c r="K55" s="64"/>
      <c r="L55" s="64"/>
      <c r="M55" s="64"/>
      <c r="N55" s="64"/>
      <c r="O55" s="64"/>
      <c r="P55" s="64"/>
      <c r="Q55" s="65"/>
    </row>
    <row r="56" customHeight="1" spans="1:17">
      <c r="A56" s="64"/>
      <c r="B56" s="64"/>
      <c r="C56" s="64"/>
      <c r="D56" s="64"/>
      <c r="E56" s="64"/>
      <c r="F56" s="64"/>
      <c r="G56" s="64"/>
      <c r="H56" s="64"/>
      <c r="I56" s="64"/>
      <c r="J56" s="64"/>
      <c r="K56" s="64"/>
      <c r="L56" s="64"/>
      <c r="M56" s="64"/>
      <c r="N56" s="64"/>
      <c r="O56" s="64"/>
      <c r="P56" s="64"/>
      <c r="Q56" s="65"/>
    </row>
    <row r="57" customHeight="1" spans="1:17">
      <c r="A57" s="64"/>
      <c r="B57" s="64"/>
      <c r="C57" s="64"/>
      <c r="D57" s="64"/>
      <c r="E57" s="64"/>
      <c r="F57" s="64"/>
      <c r="G57" s="64"/>
      <c r="H57" s="64"/>
      <c r="I57" s="64"/>
      <c r="J57" s="64"/>
      <c r="K57" s="64"/>
      <c r="L57" s="64"/>
      <c r="M57" s="64"/>
      <c r="N57" s="64"/>
      <c r="O57" s="64"/>
      <c r="P57" s="64"/>
      <c r="Q57" s="65"/>
    </row>
    <row r="58" customHeight="1" spans="1:17">
      <c r="A58" s="64"/>
      <c r="B58" s="64"/>
      <c r="C58" s="64"/>
      <c r="D58" s="64"/>
      <c r="E58" s="64"/>
      <c r="F58" s="64"/>
      <c r="G58" s="64"/>
      <c r="H58" s="64"/>
      <c r="I58" s="64"/>
      <c r="J58" s="64"/>
      <c r="K58" s="64"/>
      <c r="L58" s="64"/>
      <c r="M58" s="64"/>
      <c r="N58" s="64"/>
      <c r="O58" s="64"/>
      <c r="P58" s="64"/>
      <c r="Q58" s="65"/>
    </row>
    <row r="59" customHeight="1" spans="1:17">
      <c r="A59" s="64"/>
      <c r="B59" s="64"/>
      <c r="C59" s="64"/>
      <c r="D59" s="64"/>
      <c r="E59" s="64"/>
      <c r="F59" s="64"/>
      <c r="G59" s="64"/>
      <c r="H59" s="64"/>
      <c r="I59" s="64"/>
      <c r="J59" s="64"/>
      <c r="K59" s="64"/>
      <c r="L59" s="64"/>
      <c r="M59" s="64"/>
      <c r="N59" s="64"/>
      <c r="O59" s="64"/>
      <c r="P59" s="64"/>
      <c r="Q59" s="65"/>
    </row>
    <row r="60" customHeight="1" spans="1:17">
      <c r="A60" s="64"/>
      <c r="B60" s="64"/>
      <c r="C60" s="64"/>
      <c r="D60" s="64"/>
      <c r="E60" s="64"/>
      <c r="F60" s="64"/>
      <c r="G60" s="64"/>
      <c r="H60" s="64"/>
      <c r="I60" s="64"/>
      <c r="J60" s="64"/>
      <c r="K60" s="64"/>
      <c r="L60" s="64"/>
      <c r="M60" s="64"/>
      <c r="N60" s="64"/>
      <c r="O60" s="64"/>
      <c r="P60" s="64"/>
      <c r="Q60" s="65"/>
    </row>
    <row r="61" customHeight="1" spans="1:17">
      <c r="A61" s="64"/>
      <c r="B61" s="64"/>
      <c r="C61" s="64"/>
      <c r="D61" s="64"/>
      <c r="E61" s="64"/>
      <c r="F61" s="64"/>
      <c r="G61" s="64"/>
      <c r="H61" s="64"/>
      <c r="I61" s="64"/>
      <c r="J61" s="64"/>
      <c r="K61" s="64"/>
      <c r="L61" s="64"/>
      <c r="M61" s="64"/>
      <c r="N61" s="64"/>
      <c r="O61" s="64"/>
      <c r="P61" s="64"/>
      <c r="Q61" s="65"/>
    </row>
    <row r="62" customHeight="1" spans="1:17">
      <c r="A62" s="64"/>
      <c r="B62" s="64"/>
      <c r="C62" s="64"/>
      <c r="D62" s="64"/>
      <c r="E62" s="64"/>
      <c r="F62" s="64"/>
      <c r="G62" s="64"/>
      <c r="H62" s="64"/>
      <c r="I62" s="64"/>
      <c r="J62" s="64"/>
      <c r="K62" s="64"/>
      <c r="L62" s="64"/>
      <c r="M62" s="64"/>
      <c r="N62" s="64"/>
      <c r="O62" s="64"/>
      <c r="P62" s="64"/>
      <c r="Q62" s="65"/>
    </row>
    <row r="63" customHeight="1" spans="1:17">
      <c r="A63" s="64"/>
      <c r="B63" s="64"/>
      <c r="C63" s="64"/>
      <c r="D63" s="64"/>
      <c r="E63" s="64"/>
      <c r="F63" s="64"/>
      <c r="G63" s="64"/>
      <c r="H63" s="64"/>
      <c r="I63" s="64"/>
      <c r="J63" s="64"/>
      <c r="K63" s="64"/>
      <c r="L63" s="64"/>
      <c r="M63" s="64"/>
      <c r="N63" s="64"/>
      <c r="O63" s="64"/>
      <c r="P63" s="64"/>
      <c r="Q63" s="65"/>
    </row>
    <row r="64" customHeight="1" spans="1:17">
      <c r="A64" s="64"/>
      <c r="B64" s="64"/>
      <c r="C64" s="64"/>
      <c r="D64" s="64"/>
      <c r="E64" s="64"/>
      <c r="F64" s="64"/>
      <c r="G64" s="64"/>
      <c r="H64" s="64"/>
      <c r="I64" s="64"/>
      <c r="J64" s="64"/>
      <c r="K64" s="64"/>
      <c r="L64" s="64"/>
      <c r="M64" s="64"/>
      <c r="N64" s="64"/>
      <c r="O64" s="64"/>
      <c r="P64" s="64"/>
      <c r="Q64" s="65"/>
    </row>
    <row r="65" customHeight="1" spans="1:17">
      <c r="A65" s="64"/>
      <c r="B65" s="64"/>
      <c r="C65" s="64"/>
      <c r="D65" s="64"/>
      <c r="E65" s="64"/>
      <c r="F65" s="64"/>
      <c r="G65" s="64"/>
      <c r="H65" s="64"/>
      <c r="I65" s="64"/>
      <c r="J65" s="64"/>
      <c r="K65" s="64"/>
      <c r="L65" s="64"/>
      <c r="M65" s="64"/>
      <c r="N65" s="64"/>
      <c r="O65" s="64"/>
      <c r="P65" s="64"/>
      <c r="Q65" s="65"/>
    </row>
    <row r="66" customHeight="1" spans="1:17">
      <c r="A66" s="64"/>
      <c r="B66" s="64"/>
      <c r="C66" s="64"/>
      <c r="D66" s="64"/>
      <c r="E66" s="64"/>
      <c r="F66" s="64"/>
      <c r="G66" s="64"/>
      <c r="H66" s="64"/>
      <c r="I66" s="64"/>
      <c r="J66" s="64"/>
      <c r="K66" s="64"/>
      <c r="L66" s="64"/>
      <c r="M66" s="64"/>
      <c r="N66" s="64"/>
      <c r="O66" s="64"/>
      <c r="P66" s="64"/>
      <c r="Q66" s="65"/>
    </row>
    <row r="67" customHeight="1" spans="1:17">
      <c r="A67" s="64"/>
      <c r="B67" s="64"/>
      <c r="C67" s="64"/>
      <c r="D67" s="64"/>
      <c r="E67" s="64"/>
      <c r="F67" s="64"/>
      <c r="G67" s="64"/>
      <c r="H67" s="64"/>
      <c r="I67" s="64"/>
      <c r="J67" s="64"/>
      <c r="K67" s="64"/>
      <c r="L67" s="64"/>
      <c r="M67" s="64"/>
      <c r="N67" s="64"/>
      <c r="O67" s="64"/>
      <c r="P67" s="64"/>
      <c r="Q67" s="65"/>
    </row>
    <row r="68" customHeight="1" spans="1:17">
      <c r="A68" s="64"/>
      <c r="B68" s="64"/>
      <c r="C68" s="64"/>
      <c r="D68" s="64"/>
      <c r="E68" s="64"/>
      <c r="F68" s="64"/>
      <c r="G68" s="64"/>
      <c r="H68" s="64"/>
      <c r="I68" s="64"/>
      <c r="J68" s="64"/>
      <c r="K68" s="64"/>
      <c r="L68" s="64"/>
      <c r="M68" s="64"/>
      <c r="N68" s="64"/>
      <c r="O68" s="64"/>
      <c r="P68" s="64"/>
      <c r="Q68" s="65"/>
    </row>
    <row r="69" customHeight="1" spans="1:17">
      <c r="A69" s="64"/>
      <c r="B69" s="64"/>
      <c r="C69" s="64"/>
      <c r="D69" s="64"/>
      <c r="E69" s="64"/>
      <c r="F69" s="64"/>
      <c r="G69" s="64"/>
      <c r="H69" s="64"/>
      <c r="I69" s="64"/>
      <c r="J69" s="64"/>
      <c r="K69" s="64"/>
      <c r="L69" s="64"/>
      <c r="M69" s="64"/>
      <c r="N69" s="64"/>
      <c r="O69" s="64"/>
      <c r="P69" s="64"/>
      <c r="Q69" s="65"/>
    </row>
    <row r="70" customHeight="1" spans="1:17">
      <c r="A70" s="64"/>
      <c r="B70" s="64"/>
      <c r="C70" s="64"/>
      <c r="D70" s="64"/>
      <c r="E70" s="64"/>
      <c r="F70" s="64"/>
      <c r="G70" s="64"/>
      <c r="H70" s="64"/>
      <c r="I70" s="64"/>
      <c r="J70" s="64"/>
      <c r="K70" s="64"/>
      <c r="L70" s="64"/>
      <c r="M70" s="64"/>
      <c r="N70" s="64"/>
      <c r="O70" s="64"/>
      <c r="P70" s="64"/>
      <c r="Q70" s="65"/>
    </row>
    <row r="71" customHeight="1" spans="1:17">
      <c r="A71" s="64"/>
      <c r="B71" s="64"/>
      <c r="C71" s="64"/>
      <c r="D71" s="64"/>
      <c r="E71" s="64"/>
      <c r="F71" s="64"/>
      <c r="G71" s="64"/>
      <c r="H71" s="64"/>
      <c r="I71" s="64"/>
      <c r="J71" s="64"/>
      <c r="K71" s="64"/>
      <c r="L71" s="64"/>
      <c r="M71" s="64"/>
      <c r="N71" s="64"/>
      <c r="O71" s="64"/>
      <c r="P71" s="64"/>
      <c r="Q71" s="65"/>
    </row>
    <row r="72" customHeight="1" spans="1:17">
      <c r="A72" s="64"/>
      <c r="B72" s="64"/>
      <c r="C72" s="64"/>
      <c r="D72" s="64"/>
      <c r="E72" s="64"/>
      <c r="F72" s="64"/>
      <c r="G72" s="64"/>
      <c r="H72" s="64"/>
      <c r="I72" s="64"/>
      <c r="J72" s="64"/>
      <c r="K72" s="64"/>
      <c r="L72" s="64"/>
      <c r="M72" s="64"/>
      <c r="N72" s="64"/>
      <c r="O72" s="64"/>
      <c r="P72" s="64"/>
      <c r="Q72" s="65"/>
    </row>
    <row r="73" customHeight="1" spans="1:17">
      <c r="A73" s="64"/>
      <c r="B73" s="64"/>
      <c r="C73" s="64"/>
      <c r="D73" s="64"/>
      <c r="E73" s="64"/>
      <c r="F73" s="64"/>
      <c r="G73" s="64"/>
      <c r="H73" s="64"/>
      <c r="I73" s="64"/>
      <c r="J73" s="64"/>
      <c r="K73" s="64"/>
      <c r="L73" s="64"/>
      <c r="M73" s="64"/>
      <c r="N73" s="64"/>
      <c r="O73" s="64"/>
      <c r="P73" s="64"/>
      <c r="Q73" s="65"/>
    </row>
    <row r="74" customHeight="1" spans="1:17">
      <c r="A74" s="64"/>
      <c r="B74" s="64"/>
      <c r="C74" s="64"/>
      <c r="D74" s="64"/>
      <c r="E74" s="64"/>
      <c r="F74" s="64"/>
      <c r="G74" s="64"/>
      <c r="H74" s="64"/>
      <c r="I74" s="64"/>
      <c r="J74" s="64"/>
      <c r="K74" s="64"/>
      <c r="L74" s="64"/>
      <c r="M74" s="64"/>
      <c r="N74" s="64"/>
      <c r="O74" s="64"/>
      <c r="P74" s="64"/>
      <c r="Q74" s="65"/>
    </row>
    <row r="75" customHeight="1" spans="1:17">
      <c r="A75" s="75"/>
      <c r="B75" s="75"/>
      <c r="C75" s="75"/>
      <c r="D75" s="75"/>
      <c r="E75" s="75"/>
      <c r="F75" s="75"/>
      <c r="G75" s="75"/>
      <c r="H75" s="75"/>
      <c r="I75" s="75"/>
      <c r="J75" s="75"/>
      <c r="K75" s="75"/>
      <c r="L75" s="75"/>
      <c r="M75" s="75"/>
      <c r="N75" s="75"/>
      <c r="O75" s="75"/>
      <c r="P75" s="75"/>
      <c r="Q75" s="65"/>
    </row>
    <row r="76" customHeight="1" spans="1:17">
      <c r="A76" s="75"/>
      <c r="B76" s="75"/>
      <c r="C76" s="75"/>
      <c r="D76" s="75"/>
      <c r="E76" s="75"/>
      <c r="F76" s="75"/>
      <c r="G76" s="75"/>
      <c r="H76" s="75"/>
      <c r="I76" s="75"/>
      <c r="J76" s="75"/>
      <c r="K76" s="75"/>
      <c r="L76" s="75"/>
      <c r="M76" s="75"/>
      <c r="N76" s="75"/>
      <c r="O76" s="75"/>
      <c r="P76" s="75"/>
      <c r="Q76" s="65"/>
    </row>
    <row r="77" customHeight="1" spans="1:17">
      <c r="A77" s="75"/>
      <c r="B77" s="75"/>
      <c r="C77" s="75"/>
      <c r="D77" s="75"/>
      <c r="E77" s="75"/>
      <c r="F77" s="75"/>
      <c r="G77" s="75"/>
      <c r="H77" s="75"/>
      <c r="I77" s="75"/>
      <c r="J77" s="75"/>
      <c r="K77" s="75"/>
      <c r="L77" s="75"/>
      <c r="M77" s="75"/>
      <c r="N77" s="75"/>
      <c r="O77" s="75"/>
      <c r="P77" s="75"/>
      <c r="Q77" s="65"/>
    </row>
    <row r="78" customHeight="1" spans="1:17">
      <c r="A78" s="75"/>
      <c r="B78" s="75"/>
      <c r="C78" s="75"/>
      <c r="D78" s="75"/>
      <c r="E78" s="75"/>
      <c r="F78" s="75"/>
      <c r="G78" s="75"/>
      <c r="H78" s="75"/>
      <c r="I78" s="75"/>
      <c r="J78" s="75"/>
      <c r="K78" s="75"/>
      <c r="L78" s="75"/>
      <c r="M78" s="75"/>
      <c r="N78" s="75"/>
      <c r="O78" s="75"/>
      <c r="P78" s="75"/>
      <c r="Q78" s="65"/>
    </row>
    <row r="79" customHeight="1" spans="1:17">
      <c r="A79" s="75"/>
      <c r="B79" s="75"/>
      <c r="C79" s="75"/>
      <c r="D79" s="75"/>
      <c r="E79" s="75"/>
      <c r="F79" s="75"/>
      <c r="G79" s="75"/>
      <c r="H79" s="75"/>
      <c r="I79" s="75"/>
      <c r="J79" s="75"/>
      <c r="K79" s="75"/>
      <c r="L79" s="75"/>
      <c r="M79" s="75"/>
      <c r="N79" s="75"/>
      <c r="O79" s="75"/>
      <c r="P79" s="75"/>
      <c r="Q79" s="65"/>
    </row>
    <row r="80" customHeight="1" spans="1:17">
      <c r="A80" s="76"/>
      <c r="B80" s="76"/>
      <c r="C80" s="76"/>
      <c r="D80" s="76"/>
      <c r="E80" s="76"/>
      <c r="F80" s="76"/>
      <c r="G80" s="76"/>
      <c r="H80" s="76"/>
      <c r="I80" s="76"/>
      <c r="J80" s="76"/>
      <c r="K80" s="76"/>
      <c r="L80" s="76"/>
      <c r="M80" s="76"/>
      <c r="N80" s="76"/>
      <c r="O80" s="76"/>
      <c r="P80" s="76"/>
    </row>
    <row r="81" customHeight="1" spans="1:16">
      <c r="A81" s="76"/>
      <c r="B81" s="76"/>
      <c r="C81" s="76"/>
      <c r="D81" s="76"/>
      <c r="E81" s="76"/>
      <c r="F81" s="76"/>
      <c r="G81" s="76"/>
      <c r="H81" s="76"/>
      <c r="I81" s="76"/>
      <c r="J81" s="76"/>
      <c r="K81" s="76"/>
      <c r="L81" s="76"/>
      <c r="M81" s="76"/>
      <c r="N81" s="76"/>
      <c r="O81" s="76"/>
      <c r="P81" s="76"/>
    </row>
    <row r="82" customHeight="1" spans="1:16">
      <c r="A82" s="76"/>
      <c r="B82" s="76"/>
      <c r="C82" s="76"/>
      <c r="D82" s="76"/>
      <c r="E82" s="76"/>
      <c r="F82" s="76"/>
      <c r="G82" s="76"/>
      <c r="H82" s="76"/>
      <c r="I82" s="76"/>
      <c r="J82" s="76"/>
      <c r="K82" s="76"/>
      <c r="L82" s="76"/>
      <c r="M82" s="76"/>
      <c r="N82" s="76"/>
      <c r="O82" s="76"/>
      <c r="P82" s="76"/>
    </row>
    <row r="83" customHeight="1" spans="1:16">
      <c r="A83" s="76"/>
      <c r="B83" s="76"/>
      <c r="C83" s="76"/>
      <c r="D83" s="76"/>
      <c r="E83" s="76"/>
      <c r="F83" s="76"/>
      <c r="G83" s="76"/>
      <c r="H83" s="76"/>
      <c r="I83" s="76"/>
      <c r="J83" s="76"/>
      <c r="K83" s="76"/>
      <c r="L83" s="76"/>
      <c r="M83" s="76"/>
      <c r="N83" s="76"/>
      <c r="O83" s="76"/>
      <c r="P83" s="76"/>
    </row>
    <row r="84" customHeight="1" spans="1:16">
      <c r="A84" s="76"/>
      <c r="B84" s="76"/>
      <c r="C84" s="76"/>
      <c r="D84" s="76"/>
      <c r="E84" s="76"/>
      <c r="F84" s="76"/>
      <c r="G84" s="76"/>
      <c r="H84" s="76"/>
      <c r="I84" s="76"/>
      <c r="J84" s="76"/>
      <c r="K84" s="76"/>
      <c r="L84" s="76"/>
      <c r="M84" s="76"/>
      <c r="N84" s="76"/>
      <c r="O84" s="76"/>
      <c r="P84" s="76"/>
    </row>
    <row r="85" customHeight="1" spans="1:16">
      <c r="A85" s="76"/>
      <c r="B85" s="76"/>
      <c r="C85" s="76"/>
      <c r="D85" s="76"/>
      <c r="E85" s="76"/>
      <c r="F85" s="76"/>
      <c r="G85" s="76"/>
      <c r="H85" s="76"/>
      <c r="I85" s="76"/>
      <c r="J85" s="76"/>
      <c r="K85" s="76"/>
      <c r="L85" s="76"/>
      <c r="M85" s="76"/>
      <c r="N85" s="76"/>
      <c r="O85" s="76"/>
      <c r="P85" s="76"/>
    </row>
    <row r="86" customHeight="1" spans="1:16">
      <c r="A86" s="76"/>
      <c r="B86" s="76"/>
      <c r="C86" s="76"/>
      <c r="D86" s="76"/>
      <c r="E86" s="76"/>
      <c r="F86" s="76"/>
      <c r="G86" s="76"/>
      <c r="H86" s="76"/>
      <c r="I86" s="76"/>
      <c r="J86" s="76"/>
      <c r="K86" s="76"/>
      <c r="L86" s="76"/>
      <c r="M86" s="76"/>
      <c r="N86" s="76"/>
      <c r="O86" s="76"/>
      <c r="P86" s="76"/>
    </row>
    <row r="87" customHeight="1" spans="1:16">
      <c r="A87" s="76"/>
      <c r="B87" s="76"/>
      <c r="C87" s="76"/>
      <c r="D87" s="76"/>
      <c r="E87" s="76"/>
      <c r="F87" s="76"/>
      <c r="G87" s="76"/>
      <c r="H87" s="76"/>
      <c r="I87" s="76"/>
      <c r="J87" s="76"/>
      <c r="K87" s="76"/>
      <c r="L87" s="76"/>
      <c r="M87" s="76"/>
      <c r="N87" s="76"/>
      <c r="O87" s="76"/>
      <c r="P87" s="76"/>
    </row>
    <row r="88" customHeight="1" spans="1:16">
      <c r="A88" s="76"/>
      <c r="B88" s="76"/>
      <c r="C88" s="76"/>
      <c r="D88" s="76"/>
      <c r="E88" s="76"/>
      <c r="F88" s="76"/>
      <c r="G88" s="76"/>
      <c r="H88" s="76"/>
      <c r="I88" s="76"/>
      <c r="J88" s="76"/>
      <c r="K88" s="76"/>
      <c r="L88" s="76"/>
      <c r="M88" s="76"/>
      <c r="N88" s="76"/>
      <c r="O88" s="76"/>
      <c r="P88" s="76"/>
    </row>
    <row r="89" customHeight="1" spans="1:16">
      <c r="A89" s="76"/>
      <c r="B89" s="76"/>
      <c r="C89" s="76"/>
      <c r="D89" s="76"/>
      <c r="E89" s="76"/>
      <c r="F89" s="76"/>
      <c r="G89" s="76"/>
      <c r="H89" s="76"/>
      <c r="I89" s="76"/>
      <c r="J89" s="76"/>
      <c r="K89" s="76"/>
      <c r="L89" s="76"/>
      <c r="M89" s="76"/>
      <c r="N89" s="76"/>
      <c r="O89" s="76"/>
      <c r="P89" s="76"/>
    </row>
  </sheetData>
  <mergeCells count="21">
    <mergeCell ref="A1:S1"/>
    <mergeCell ref="A2:S2"/>
    <mergeCell ref="R3:S3"/>
    <mergeCell ref="J5:K5"/>
    <mergeCell ref="L5:N5"/>
    <mergeCell ref="O5:P5"/>
    <mergeCell ref="A28:D28"/>
    <mergeCell ref="A29:D29"/>
    <mergeCell ref="A30:D30"/>
    <mergeCell ref="A5:A6"/>
    <mergeCell ref="B5:B6"/>
    <mergeCell ref="C5:C6"/>
    <mergeCell ref="D5:D6"/>
    <mergeCell ref="E5:E6"/>
    <mergeCell ref="F5:F6"/>
    <mergeCell ref="G5:G6"/>
    <mergeCell ref="H5:H6"/>
    <mergeCell ref="I5:I6"/>
    <mergeCell ref="Q5:Q6"/>
    <mergeCell ref="R5:R6"/>
    <mergeCell ref="S5:S6"/>
  </mergeCells>
  <conditionalFormatting sqref="B7">
    <cfRule type="expression" dxfId="1" priority="1">
      <formula>_xlfn.ISFORMULA(B7)</formula>
    </cfRule>
  </conditionalFormatting>
  <conditionalFormatting sqref="C7">
    <cfRule type="expression" dxfId="1" priority="2">
      <formula>_xlfn.ISFORMULA(C7)</formula>
    </cfRule>
  </conditionalFormatting>
  <printOptions horizontalCentered="1"/>
  <pageMargins left="0.590277777777778" right="0.590277777777778" top="0.865972222222222" bottom="0.865972222222222" header="0.472222222222222" footer="0.590277777777778"/>
  <pageSetup paperSize="9" scale="85" fitToHeight="0" orientation="landscape" blackAndWhite="1" horizontalDpi="600"/>
  <headerFooter scaleWithDoc="0">
    <oddFooter>&amp;L&amp;"宋体"被评估单位填表人：王泉泉
填表日期：2025年9月&amp;R&amp;"宋体"评估人员：叶冰影、顾桂贤、胡鹏、耿界翔</oddFooter>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pageSetUpPr fitToPage="1"/>
  </sheetPr>
  <dimension ref="A1:U81"/>
  <sheetViews>
    <sheetView view="pageBreakPreview" zoomScale="119" zoomScaleNormal="100" workbookViewId="0">
      <selection activeCell="H14" sqref="H14"/>
    </sheetView>
  </sheetViews>
  <sheetFormatPr defaultColWidth="9" defaultRowHeight="15.75" customHeight="1"/>
  <cols>
    <col min="1" max="1" width="4.83333333333333" style="48" customWidth="1"/>
    <col min="2" max="2" width="18.5" style="48" customWidth="1"/>
    <col min="3" max="3" width="7" style="48" customWidth="1"/>
    <col min="4" max="4" width="10.8333333333333" style="48" customWidth="1"/>
    <col min="5" max="5" width="4.33333333333333" style="48" customWidth="1"/>
    <col min="6" max="6" width="5" style="48" customWidth="1"/>
    <col min="7" max="7" width="5.16666666666667" style="48" customWidth="1"/>
    <col min="8" max="8" width="8.5" style="48" customWidth="1"/>
    <col min="9" max="10" width="11" style="48" hidden="1" customWidth="1"/>
    <col min="11" max="11" width="13" style="48" customWidth="1"/>
    <col min="12" max="12" width="7.16666666666667" style="48" customWidth="1"/>
    <col min="13" max="13" width="10.6666666666667" style="48" customWidth="1"/>
    <col min="14" max="14" width="10" style="48" hidden="1" customWidth="1"/>
    <col min="15" max="15" width="10.1666666666667" style="48" hidden="1" customWidth="1"/>
    <col min="16" max="16" width="8.5" style="48" hidden="1" customWidth="1"/>
    <col min="17" max="17" width="11.3333333333333" style="48" customWidth="1"/>
    <col min="18" max="18" width="7.16666666666667" style="48" customWidth="1"/>
    <col min="19" max="16384" width="9" style="48"/>
  </cols>
  <sheetData>
    <row r="1" s="46" customFormat="1" ht="30" customHeight="1" spans="1:21">
      <c r="A1" s="49" t="s">
        <v>566</v>
      </c>
      <c r="B1" s="49"/>
      <c r="C1" s="49"/>
      <c r="D1" s="49"/>
      <c r="E1" s="49"/>
      <c r="F1" s="49"/>
      <c r="G1" s="49"/>
      <c r="H1" s="49"/>
      <c r="I1" s="49"/>
      <c r="J1" s="49"/>
      <c r="K1" s="49"/>
      <c r="L1" s="49"/>
      <c r="M1" s="49"/>
      <c r="N1" s="49"/>
      <c r="O1" s="49"/>
      <c r="P1" s="49"/>
      <c r="Q1" s="49"/>
      <c r="R1" s="49"/>
      <c r="S1" s="49"/>
      <c r="T1" s="49"/>
      <c r="U1" s="49"/>
    </row>
    <row r="2" ht="17.25" customHeight="1" spans="1:21">
      <c r="A2" s="50" t="str">
        <f>公用信息!E7</f>
        <v>评估基准日：2025年10月31日</v>
      </c>
      <c r="B2" s="50"/>
      <c r="C2" s="50"/>
      <c r="D2" s="50"/>
      <c r="E2" s="50"/>
      <c r="F2" s="50"/>
      <c r="G2" s="50"/>
      <c r="H2" s="51"/>
      <c r="I2" s="51"/>
      <c r="J2" s="51"/>
      <c r="K2" s="51"/>
      <c r="L2" s="51"/>
      <c r="M2" s="51"/>
      <c r="N2" s="51"/>
      <c r="O2" s="51"/>
      <c r="P2" s="251"/>
      <c r="Q2" s="251"/>
      <c r="R2" s="251"/>
      <c r="S2" s="252"/>
      <c r="T2" s="252"/>
      <c r="U2" s="252"/>
    </row>
    <row r="3" s="77" customFormat="1" ht="17.25" customHeight="1" spans="1:21">
      <c r="A3" s="50"/>
      <c r="B3" s="50"/>
      <c r="C3" s="50"/>
      <c r="D3" s="50"/>
      <c r="E3" s="50"/>
      <c r="F3" s="50"/>
      <c r="G3" s="50"/>
      <c r="H3" s="51"/>
      <c r="I3" s="51"/>
      <c r="J3" s="51"/>
      <c r="K3" s="51"/>
      <c r="L3" s="51"/>
      <c r="M3" s="51"/>
      <c r="N3" s="51"/>
      <c r="O3" s="51"/>
      <c r="P3" s="253" t="s">
        <v>567</v>
      </c>
      <c r="Q3" s="253"/>
      <c r="R3" s="253"/>
      <c r="S3" s="136"/>
      <c r="T3" s="136"/>
      <c r="U3" s="136"/>
    </row>
    <row r="4" s="77" customFormat="1" ht="17.25" customHeight="1" spans="1:21">
      <c r="A4" s="90" t="str">
        <f>公用信息!E6</f>
        <v>被评估单位：杭州建德杭氧气体有限公司</v>
      </c>
      <c r="B4" s="52"/>
      <c r="C4" s="52"/>
      <c r="D4" s="52"/>
      <c r="E4" s="52"/>
      <c r="F4" s="52"/>
      <c r="G4" s="52"/>
      <c r="H4" s="52"/>
      <c r="I4" s="52"/>
      <c r="J4" s="52"/>
      <c r="K4" s="52"/>
      <c r="L4" s="52"/>
      <c r="M4" s="156" t="e">
        <f>#REF!</f>
        <v>#REF!</v>
      </c>
      <c r="N4" s="156"/>
      <c r="O4" s="156"/>
      <c r="P4" s="157"/>
      <c r="Q4" s="157"/>
      <c r="R4" s="157"/>
    </row>
    <row r="5" s="78" customFormat="1" customHeight="1" spans="1:21">
      <c r="A5" s="56" t="s">
        <v>175</v>
      </c>
      <c r="B5" s="56" t="s">
        <v>568</v>
      </c>
      <c r="C5" s="56" t="s">
        <v>506</v>
      </c>
      <c r="D5" s="56" t="s">
        <v>507</v>
      </c>
      <c r="E5" s="147" t="s">
        <v>569</v>
      </c>
      <c r="F5" s="147" t="s">
        <v>570</v>
      </c>
      <c r="G5" s="254" t="s">
        <v>374</v>
      </c>
      <c r="H5" s="160" t="s">
        <v>571</v>
      </c>
      <c r="I5" s="56" t="s">
        <v>111</v>
      </c>
      <c r="J5" s="56"/>
      <c r="K5" s="56" t="s">
        <v>112</v>
      </c>
      <c r="L5" s="56"/>
      <c r="M5" s="56"/>
      <c r="N5" s="67" t="s">
        <v>113</v>
      </c>
      <c r="O5" s="57"/>
      <c r="P5" s="99" t="s">
        <v>114</v>
      </c>
      <c r="Q5" s="255" t="s">
        <v>572</v>
      </c>
      <c r="R5" s="160" t="s">
        <v>247</v>
      </c>
    </row>
    <row r="6" s="78" customFormat="1" customHeight="1" spans="1:21">
      <c r="A6" s="56"/>
      <c r="B6" s="56"/>
      <c r="C6" s="56"/>
      <c r="D6" s="56"/>
      <c r="E6" s="147"/>
      <c r="F6" s="147"/>
      <c r="G6" s="256"/>
      <c r="H6" s="173"/>
      <c r="I6" s="57" t="s">
        <v>511</v>
      </c>
      <c r="J6" s="56" t="s">
        <v>512</v>
      </c>
      <c r="K6" s="56" t="s">
        <v>511</v>
      </c>
      <c r="L6" s="56" t="s">
        <v>408</v>
      </c>
      <c r="M6" s="56" t="s">
        <v>512</v>
      </c>
      <c r="N6" s="56" t="s">
        <v>511</v>
      </c>
      <c r="O6" s="56" t="s">
        <v>512</v>
      </c>
      <c r="P6" s="99"/>
      <c r="Q6" s="257"/>
      <c r="R6" s="173"/>
    </row>
    <row r="7" s="77" customFormat="1" ht="18" customHeight="1" spans="1:21">
      <c r="A7" s="56"/>
      <c r="B7" s="258"/>
      <c r="C7" s="259"/>
      <c r="D7" s="91"/>
      <c r="E7" s="61"/>
      <c r="F7" s="56"/>
      <c r="G7" s="259"/>
      <c r="H7" s="94"/>
      <c r="I7" s="62"/>
      <c r="J7" s="62"/>
      <c r="K7" s="62"/>
      <c r="L7" s="225"/>
      <c r="M7" s="62"/>
      <c r="N7" s="62">
        <f>K7-I7</f>
        <v>0</v>
      </c>
      <c r="O7" s="62">
        <f>M7-J7</f>
        <v>0</v>
      </c>
      <c r="P7" s="62" t="str">
        <f>IF(J7=0,"",ROUND(O7/J7*100,2))</f>
        <v/>
      </c>
      <c r="Q7" s="260" t="str">
        <f>IF(H7=0,"",ROUND(K7/H7,0))</f>
        <v/>
      </c>
      <c r="R7" s="261"/>
    </row>
    <row r="8" s="77" customFormat="1" ht="18" customHeight="1" spans="1:21">
      <c r="A8" s="56"/>
      <c r="B8" s="60"/>
      <c r="C8" s="56"/>
      <c r="D8" s="91"/>
      <c r="E8" s="61"/>
      <c r="F8" s="56"/>
      <c r="G8" s="56"/>
      <c r="H8" s="94"/>
      <c r="I8" s="62"/>
      <c r="J8" s="62"/>
      <c r="K8" s="62"/>
      <c r="L8" s="139"/>
      <c r="M8" s="62"/>
      <c r="N8" s="62"/>
      <c r="O8" s="62"/>
      <c r="P8" s="62"/>
      <c r="Q8" s="260"/>
      <c r="R8" s="261"/>
    </row>
    <row r="9" s="77" customFormat="1" ht="18" customHeight="1" spans="1:21">
      <c r="A9" s="56"/>
      <c r="B9" s="60"/>
      <c r="C9" s="56"/>
      <c r="D9" s="91"/>
      <c r="E9" s="61"/>
      <c r="F9" s="56"/>
      <c r="G9" s="56"/>
      <c r="H9" s="94"/>
      <c r="I9" s="62"/>
      <c r="J9" s="62"/>
      <c r="K9" s="62"/>
      <c r="L9" s="139"/>
      <c r="M9" s="62"/>
      <c r="N9" s="62">
        <f t="shared" ref="N9:N21" si="0">K9-I9</f>
        <v>0</v>
      </c>
      <c r="O9" s="62">
        <f t="shared" ref="O9:O21" si="1">M9-J9</f>
        <v>0</v>
      </c>
      <c r="P9" s="62" t="str">
        <f t="shared" ref="P9:P24" si="2">IF(J9=0,"",ROUND(O9/J9*100,2))</f>
        <v/>
      </c>
      <c r="Q9" s="260" t="str">
        <f t="shared" ref="Q9:Q21" si="3">IF(H9=0,"",ROUND(K9/H9,0))</f>
        <v/>
      </c>
      <c r="R9" s="261"/>
    </row>
    <row r="10" s="77" customFormat="1" ht="18" customHeight="1" spans="1:21">
      <c r="A10" s="56"/>
      <c r="B10" s="60"/>
      <c r="C10" s="56"/>
      <c r="D10" s="91"/>
      <c r="E10" s="61"/>
      <c r="F10" s="56"/>
      <c r="G10" s="56"/>
      <c r="H10" s="94"/>
      <c r="I10" s="62"/>
      <c r="J10" s="62"/>
      <c r="K10" s="62"/>
      <c r="L10" s="139"/>
      <c r="M10" s="62"/>
      <c r="N10" s="62">
        <f t="shared" si="0"/>
        <v>0</v>
      </c>
      <c r="O10" s="62">
        <f t="shared" si="1"/>
        <v>0</v>
      </c>
      <c r="P10" s="62" t="str">
        <f t="shared" si="2"/>
        <v/>
      </c>
      <c r="Q10" s="260" t="str">
        <f t="shared" si="3"/>
        <v/>
      </c>
      <c r="R10" s="261"/>
    </row>
    <row r="11" s="77" customFormat="1" ht="18" customHeight="1" spans="1:21">
      <c r="A11" s="56"/>
      <c r="B11" s="60"/>
      <c r="C11" s="56"/>
      <c r="D11" s="91"/>
      <c r="E11" s="61"/>
      <c r="F11" s="56"/>
      <c r="G11" s="56"/>
      <c r="H11" s="94"/>
      <c r="I11" s="62"/>
      <c r="J11" s="62"/>
      <c r="K11" s="62"/>
      <c r="L11" s="139"/>
      <c r="M11" s="62"/>
      <c r="N11" s="62">
        <f t="shared" si="0"/>
        <v>0</v>
      </c>
      <c r="O11" s="62">
        <f t="shared" si="1"/>
        <v>0</v>
      </c>
      <c r="P11" s="62" t="str">
        <f t="shared" si="2"/>
        <v/>
      </c>
      <c r="Q11" s="260" t="str">
        <f t="shared" si="3"/>
        <v/>
      </c>
      <c r="R11" s="261"/>
    </row>
    <row r="12" s="77" customFormat="1" ht="18" customHeight="1" spans="1:21">
      <c r="A12" s="56"/>
      <c r="B12" s="60"/>
      <c r="C12" s="56"/>
      <c r="D12" s="91"/>
      <c r="E12" s="61"/>
      <c r="F12" s="56"/>
      <c r="G12" s="56"/>
      <c r="H12" s="94"/>
      <c r="I12" s="62"/>
      <c r="J12" s="62"/>
      <c r="K12" s="62"/>
      <c r="L12" s="139"/>
      <c r="M12" s="62"/>
      <c r="N12" s="62">
        <f t="shared" si="0"/>
        <v>0</v>
      </c>
      <c r="O12" s="62">
        <f t="shared" si="1"/>
        <v>0</v>
      </c>
      <c r="P12" s="62" t="str">
        <f t="shared" si="2"/>
        <v/>
      </c>
      <c r="Q12" s="260" t="str">
        <f t="shared" si="3"/>
        <v/>
      </c>
      <c r="R12" s="261"/>
    </row>
    <row r="13" s="77" customFormat="1" ht="18" customHeight="1" spans="1:21">
      <c r="A13" s="56"/>
      <c r="B13" s="60"/>
      <c r="C13" s="56"/>
      <c r="D13" s="91"/>
      <c r="E13" s="61"/>
      <c r="F13" s="56"/>
      <c r="G13" s="56"/>
      <c r="H13" s="94"/>
      <c r="I13" s="62"/>
      <c r="J13" s="62"/>
      <c r="K13" s="62"/>
      <c r="L13" s="139"/>
      <c r="M13" s="62"/>
      <c r="N13" s="62">
        <f t="shared" si="0"/>
        <v>0</v>
      </c>
      <c r="O13" s="62">
        <f t="shared" si="1"/>
        <v>0</v>
      </c>
      <c r="P13" s="62" t="str">
        <f t="shared" si="2"/>
        <v/>
      </c>
      <c r="Q13" s="260" t="str">
        <f t="shared" si="3"/>
        <v/>
      </c>
      <c r="R13" s="261"/>
    </row>
    <row r="14" s="77" customFormat="1" ht="18" customHeight="1" spans="1:21">
      <c r="A14" s="56"/>
      <c r="B14" s="60"/>
      <c r="C14" s="56"/>
      <c r="D14" s="91"/>
      <c r="E14" s="61"/>
      <c r="F14" s="56"/>
      <c r="G14" s="56"/>
      <c r="H14" s="94"/>
      <c r="I14" s="62"/>
      <c r="J14" s="62"/>
      <c r="K14" s="62"/>
      <c r="L14" s="139"/>
      <c r="M14" s="62"/>
      <c r="N14" s="62">
        <f t="shared" si="0"/>
        <v>0</v>
      </c>
      <c r="O14" s="62">
        <f t="shared" si="1"/>
        <v>0</v>
      </c>
      <c r="P14" s="62" t="str">
        <f t="shared" si="2"/>
        <v/>
      </c>
      <c r="Q14" s="260" t="str">
        <f t="shared" si="3"/>
        <v/>
      </c>
      <c r="R14" s="261"/>
    </row>
    <row r="15" s="77" customFormat="1" ht="18" customHeight="1" spans="1:21">
      <c r="A15" s="56"/>
      <c r="B15" s="60"/>
      <c r="C15" s="56"/>
      <c r="D15" s="91"/>
      <c r="E15" s="61"/>
      <c r="F15" s="56"/>
      <c r="G15" s="56"/>
      <c r="H15" s="94"/>
      <c r="I15" s="62"/>
      <c r="J15" s="62"/>
      <c r="K15" s="62"/>
      <c r="L15" s="139"/>
      <c r="M15" s="62"/>
      <c r="N15" s="62">
        <f t="shared" si="0"/>
        <v>0</v>
      </c>
      <c r="O15" s="62">
        <f t="shared" si="1"/>
        <v>0</v>
      </c>
      <c r="P15" s="62" t="str">
        <f t="shared" si="2"/>
        <v/>
      </c>
      <c r="Q15" s="260" t="str">
        <f t="shared" si="3"/>
        <v/>
      </c>
      <c r="R15" s="261"/>
    </row>
    <row r="16" s="77" customFormat="1" ht="18" customHeight="1" spans="1:21">
      <c r="A16" s="56"/>
      <c r="B16" s="60"/>
      <c r="C16" s="56"/>
      <c r="D16" s="91"/>
      <c r="E16" s="61"/>
      <c r="F16" s="56"/>
      <c r="G16" s="56"/>
      <c r="H16" s="94"/>
      <c r="I16" s="62"/>
      <c r="J16" s="62"/>
      <c r="K16" s="62"/>
      <c r="L16" s="139"/>
      <c r="M16" s="62"/>
      <c r="N16" s="62">
        <f t="shared" si="0"/>
        <v>0</v>
      </c>
      <c r="O16" s="62">
        <f t="shared" si="1"/>
        <v>0</v>
      </c>
      <c r="P16" s="62" t="str">
        <f t="shared" si="2"/>
        <v/>
      </c>
      <c r="Q16" s="260" t="str">
        <f t="shared" si="3"/>
        <v/>
      </c>
      <c r="R16" s="261"/>
    </row>
    <row r="17" s="77" customFormat="1" ht="18" customHeight="1" spans="1:18">
      <c r="A17" s="56"/>
      <c r="B17" s="60"/>
      <c r="C17" s="56"/>
      <c r="D17" s="91"/>
      <c r="E17" s="61"/>
      <c r="F17" s="56"/>
      <c r="G17" s="56"/>
      <c r="H17" s="94"/>
      <c r="I17" s="62"/>
      <c r="J17" s="62"/>
      <c r="K17" s="62"/>
      <c r="L17" s="139"/>
      <c r="M17" s="62"/>
      <c r="N17" s="62">
        <f t="shared" si="0"/>
        <v>0</v>
      </c>
      <c r="O17" s="62">
        <f t="shared" si="1"/>
        <v>0</v>
      </c>
      <c r="P17" s="62" t="str">
        <f t="shared" si="2"/>
        <v/>
      </c>
      <c r="Q17" s="260" t="str">
        <f t="shared" si="3"/>
        <v/>
      </c>
      <c r="R17" s="261"/>
    </row>
    <row r="18" s="77" customFormat="1" ht="18" customHeight="1" spans="1:18">
      <c r="A18" s="56"/>
      <c r="B18" s="60"/>
      <c r="C18" s="56"/>
      <c r="D18" s="91"/>
      <c r="E18" s="61"/>
      <c r="F18" s="56"/>
      <c r="G18" s="56"/>
      <c r="H18" s="94"/>
      <c r="I18" s="62"/>
      <c r="J18" s="62"/>
      <c r="K18" s="62"/>
      <c r="L18" s="139"/>
      <c r="M18" s="62"/>
      <c r="N18" s="62">
        <f t="shared" si="0"/>
        <v>0</v>
      </c>
      <c r="O18" s="62">
        <f t="shared" si="1"/>
        <v>0</v>
      </c>
      <c r="P18" s="62" t="str">
        <f t="shared" si="2"/>
        <v/>
      </c>
      <c r="Q18" s="260" t="str">
        <f t="shared" si="3"/>
        <v/>
      </c>
      <c r="R18" s="261"/>
    </row>
    <row r="19" s="77" customFormat="1" ht="18" customHeight="1" spans="1:18">
      <c r="A19" s="56"/>
      <c r="B19" s="60"/>
      <c r="C19" s="56"/>
      <c r="D19" s="91"/>
      <c r="E19" s="61"/>
      <c r="F19" s="56"/>
      <c r="G19" s="56"/>
      <c r="H19" s="94"/>
      <c r="I19" s="62"/>
      <c r="J19" s="62"/>
      <c r="K19" s="62"/>
      <c r="L19" s="139"/>
      <c r="M19" s="62"/>
      <c r="N19" s="62">
        <f t="shared" si="0"/>
        <v>0</v>
      </c>
      <c r="O19" s="62">
        <f t="shared" si="1"/>
        <v>0</v>
      </c>
      <c r="P19" s="62" t="str">
        <f t="shared" si="2"/>
        <v/>
      </c>
      <c r="Q19" s="260" t="str">
        <f t="shared" si="3"/>
        <v/>
      </c>
      <c r="R19" s="261"/>
    </row>
    <row r="20" s="77" customFormat="1" ht="18" customHeight="1" spans="1:18">
      <c r="A20" s="56"/>
      <c r="B20" s="60"/>
      <c r="C20" s="56"/>
      <c r="D20" s="91"/>
      <c r="E20" s="61"/>
      <c r="F20" s="56"/>
      <c r="G20" s="56"/>
      <c r="H20" s="94"/>
      <c r="I20" s="62"/>
      <c r="J20" s="62"/>
      <c r="K20" s="62"/>
      <c r="L20" s="139"/>
      <c r="M20" s="62"/>
      <c r="N20" s="62">
        <f t="shared" si="0"/>
        <v>0</v>
      </c>
      <c r="O20" s="62">
        <f t="shared" si="1"/>
        <v>0</v>
      </c>
      <c r="P20" s="62" t="str">
        <f t="shared" si="2"/>
        <v/>
      </c>
      <c r="Q20" s="260" t="str">
        <f t="shared" si="3"/>
        <v/>
      </c>
      <c r="R20" s="261"/>
    </row>
    <row r="21" s="77" customFormat="1" ht="18" customHeight="1" spans="1:18">
      <c r="A21" s="56"/>
      <c r="B21" s="60"/>
      <c r="C21" s="56"/>
      <c r="D21" s="91"/>
      <c r="E21" s="61"/>
      <c r="F21" s="56"/>
      <c r="G21" s="56"/>
      <c r="H21" s="94"/>
      <c r="I21" s="62"/>
      <c r="J21" s="62"/>
      <c r="K21" s="62"/>
      <c r="L21" s="139"/>
      <c r="M21" s="62"/>
      <c r="N21" s="62">
        <f t="shared" si="0"/>
        <v>0</v>
      </c>
      <c r="O21" s="62">
        <f t="shared" si="1"/>
        <v>0</v>
      </c>
      <c r="P21" s="62" t="str">
        <f t="shared" si="2"/>
        <v/>
      </c>
      <c r="Q21" s="260" t="str">
        <f t="shared" si="3"/>
        <v/>
      </c>
      <c r="R21" s="261"/>
    </row>
    <row r="22" s="77" customFormat="1" ht="18" customHeight="1" spans="1:18">
      <c r="A22" s="67" t="s">
        <v>309</v>
      </c>
      <c r="B22" s="143"/>
      <c r="C22" s="57"/>
      <c r="D22" s="171"/>
      <c r="E22" s="61"/>
      <c r="F22" s="61"/>
      <c r="G22" s="94"/>
      <c r="H22" s="162"/>
      <c r="I22" s="62">
        <f>SUM(I7:I21)</f>
        <v>0</v>
      </c>
      <c r="J22" s="62">
        <f>SUM(J7:J21)</f>
        <v>0</v>
      </c>
      <c r="K22" s="62">
        <f>SUM(K7:K21)</f>
        <v>0</v>
      </c>
      <c r="L22" s="66"/>
      <c r="M22" s="62">
        <f>SUM(M7:M21)</f>
        <v>0</v>
      </c>
      <c r="N22" s="62">
        <f t="shared" ref="N22:N24" si="4">K22-I22</f>
        <v>0</v>
      </c>
      <c r="O22" s="62">
        <f t="shared" ref="O22:O24" si="5">M22-J22</f>
        <v>0</v>
      </c>
      <c r="P22" s="62" t="str">
        <f t="shared" si="2"/>
        <v/>
      </c>
      <c r="Q22" s="260" t="str">
        <f t="shared" ref="Q22:Q24" si="6">IF(G22=0,"",ROUND(K22/G22,0))</f>
        <v/>
      </c>
      <c r="R22" s="261"/>
    </row>
    <row r="23" s="77" customFormat="1" ht="18" customHeight="1" spans="1:18">
      <c r="A23" s="128" t="s">
        <v>573</v>
      </c>
      <c r="B23" s="175"/>
      <c r="C23" s="134"/>
      <c r="D23" s="162"/>
      <c r="E23" s="162"/>
      <c r="F23" s="162"/>
      <c r="G23" s="162"/>
      <c r="H23" s="162"/>
      <c r="I23" s="62"/>
      <c r="J23" s="62"/>
      <c r="K23" s="62"/>
      <c r="L23" s="82"/>
      <c r="M23" s="62"/>
      <c r="N23" s="62">
        <f t="shared" si="4"/>
        <v>0</v>
      </c>
      <c r="O23" s="62">
        <f t="shared" si="5"/>
        <v>0</v>
      </c>
      <c r="P23" s="62" t="str">
        <f t="shared" si="2"/>
        <v/>
      </c>
      <c r="Q23" s="260" t="str">
        <f t="shared" si="6"/>
        <v/>
      </c>
      <c r="R23" s="174"/>
    </row>
    <row r="24" s="77" customFormat="1" ht="18" customHeight="1" spans="1:18">
      <c r="A24" s="67" t="s">
        <v>309</v>
      </c>
      <c r="B24" s="143"/>
      <c r="C24" s="57"/>
      <c r="D24" s="171"/>
      <c r="E24" s="61"/>
      <c r="F24" s="61"/>
      <c r="G24" s="63"/>
      <c r="H24" s="162"/>
      <c r="I24" s="62">
        <f>I22-I23</f>
        <v>0</v>
      </c>
      <c r="J24" s="62">
        <f>J22-J23</f>
        <v>0</v>
      </c>
      <c r="K24" s="62">
        <f>K22-K23</f>
        <v>0</v>
      </c>
      <c r="L24" s="66"/>
      <c r="M24" s="62">
        <f>M22-M23</f>
        <v>0</v>
      </c>
      <c r="N24" s="62">
        <f t="shared" si="4"/>
        <v>0</v>
      </c>
      <c r="O24" s="62">
        <f t="shared" si="5"/>
        <v>0</v>
      </c>
      <c r="P24" s="62" t="str">
        <f t="shared" si="2"/>
        <v/>
      </c>
      <c r="Q24" s="260" t="str">
        <f t="shared" si="6"/>
        <v/>
      </c>
      <c r="R24" s="261"/>
    </row>
    <row r="25" customHeight="1" spans="1:18">
      <c r="A25" s="68"/>
      <c r="B25" s="68"/>
      <c r="C25" s="68"/>
      <c r="D25" s="68"/>
      <c r="E25" s="64"/>
      <c r="F25" s="64"/>
      <c r="G25" s="64"/>
      <c r="H25" s="64"/>
      <c r="I25" s="64"/>
      <c r="J25" s="64"/>
      <c r="K25" s="64"/>
      <c r="L25" s="64"/>
      <c r="M25" s="64"/>
      <c r="N25" s="64"/>
      <c r="O25" s="64"/>
      <c r="P25" s="64"/>
      <c r="Q25" s="64"/>
      <c r="R25" s="64"/>
    </row>
    <row r="26" customHeight="1" spans="1:18">
      <c r="A26" s="71"/>
      <c r="B26" s="64"/>
      <c r="C26" s="64"/>
      <c r="D26" s="64"/>
      <c r="E26" s="64"/>
      <c r="F26" s="64"/>
      <c r="G26" s="64"/>
      <c r="H26" s="64"/>
      <c r="I26" s="64"/>
      <c r="J26" s="64"/>
      <c r="K26" s="64"/>
      <c r="L26" s="64"/>
      <c r="M26" s="64"/>
      <c r="N26" s="64"/>
      <c r="O26" s="64"/>
      <c r="P26" s="65"/>
    </row>
    <row r="27" customHeight="1" spans="1:18">
      <c r="A27" s="64"/>
      <c r="B27" s="64"/>
      <c r="C27" s="64"/>
      <c r="D27" s="64"/>
      <c r="E27" s="64"/>
      <c r="F27" s="64"/>
      <c r="G27" s="64"/>
      <c r="H27" s="64"/>
      <c r="I27" s="64"/>
      <c r="J27" s="64"/>
      <c r="K27" s="64"/>
      <c r="L27" s="64"/>
      <c r="M27" s="64"/>
      <c r="N27" s="64"/>
      <c r="O27" s="64"/>
      <c r="P27" s="65"/>
    </row>
    <row r="28" customHeight="1" spans="1:18">
      <c r="A28" s="64"/>
      <c r="B28" s="64"/>
      <c r="C28" s="64"/>
      <c r="D28" s="64"/>
      <c r="E28" s="64"/>
      <c r="F28" s="64"/>
      <c r="G28" s="64"/>
      <c r="H28" s="64"/>
      <c r="I28" s="64"/>
      <c r="J28" s="64"/>
      <c r="K28" s="64"/>
      <c r="L28" s="64"/>
      <c r="M28" s="64"/>
      <c r="N28" s="64"/>
      <c r="O28" s="64"/>
      <c r="P28" s="65"/>
    </row>
    <row r="29" customHeight="1" spans="1:18">
      <c r="A29" s="64"/>
      <c r="B29" s="64"/>
      <c r="C29" s="64"/>
      <c r="D29" s="64"/>
      <c r="E29" s="64"/>
      <c r="F29" s="64"/>
      <c r="G29" s="64"/>
      <c r="H29" s="64"/>
      <c r="I29" s="64"/>
      <c r="J29" s="64"/>
      <c r="K29" s="64"/>
      <c r="L29" s="64"/>
      <c r="M29" s="64"/>
      <c r="N29" s="64"/>
      <c r="O29" s="64"/>
      <c r="P29" s="65"/>
    </row>
    <row r="30" customHeight="1" spans="1:18">
      <c r="A30" s="64"/>
      <c r="B30" s="64"/>
      <c r="C30" s="64"/>
      <c r="D30" s="64"/>
      <c r="E30" s="64"/>
      <c r="F30" s="64"/>
      <c r="G30" s="64"/>
      <c r="H30" s="64"/>
      <c r="I30" s="64"/>
      <c r="J30" s="64"/>
      <c r="K30" s="64"/>
      <c r="L30" s="64"/>
      <c r="M30" s="64"/>
      <c r="N30" s="64"/>
      <c r="O30" s="64"/>
      <c r="P30" s="65"/>
    </row>
    <row r="31" customHeight="1" spans="1:18">
      <c r="A31" s="64"/>
      <c r="B31" s="64"/>
      <c r="C31" s="64"/>
      <c r="D31" s="64"/>
      <c r="E31" s="64"/>
      <c r="F31" s="64"/>
      <c r="G31" s="64"/>
      <c r="H31" s="64"/>
      <c r="I31" s="64"/>
      <c r="J31" s="64"/>
      <c r="K31" s="64"/>
      <c r="L31" s="64"/>
      <c r="M31" s="64"/>
      <c r="N31" s="64"/>
      <c r="O31" s="64"/>
      <c r="P31" s="65"/>
    </row>
    <row r="32" customHeight="1" spans="1:18">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75"/>
      <c r="B67" s="75"/>
      <c r="C67" s="75"/>
      <c r="D67" s="75"/>
      <c r="E67" s="75"/>
      <c r="F67" s="75"/>
      <c r="G67" s="75"/>
      <c r="H67" s="75"/>
      <c r="I67" s="75"/>
      <c r="J67" s="75"/>
      <c r="K67" s="75"/>
      <c r="L67" s="75"/>
      <c r="M67" s="75"/>
      <c r="N67" s="75"/>
      <c r="O67" s="75"/>
      <c r="P67" s="65"/>
    </row>
    <row r="68" customHeight="1" spans="1:16">
      <c r="A68" s="75"/>
      <c r="B68" s="75"/>
      <c r="C68" s="75"/>
      <c r="D68" s="75"/>
      <c r="E68" s="75"/>
      <c r="F68" s="75"/>
      <c r="G68" s="75"/>
      <c r="H68" s="75"/>
      <c r="I68" s="75"/>
      <c r="J68" s="75"/>
      <c r="K68" s="75"/>
      <c r="L68" s="75"/>
      <c r="M68" s="75"/>
      <c r="N68" s="75"/>
      <c r="O68" s="75"/>
      <c r="P68" s="65"/>
    </row>
    <row r="69" customHeight="1" spans="1:16">
      <c r="A69" s="75"/>
      <c r="B69" s="75"/>
      <c r="C69" s="75"/>
      <c r="D69" s="75"/>
      <c r="E69" s="75"/>
      <c r="F69" s="75"/>
      <c r="G69" s="75"/>
      <c r="H69" s="75"/>
      <c r="I69" s="75"/>
      <c r="J69" s="75"/>
      <c r="K69" s="75"/>
      <c r="L69" s="75"/>
      <c r="M69" s="75"/>
      <c r="N69" s="75"/>
      <c r="O69" s="75"/>
      <c r="P69" s="65"/>
    </row>
    <row r="70" customHeight="1" spans="1:16">
      <c r="A70" s="75"/>
      <c r="B70" s="75"/>
      <c r="C70" s="75"/>
      <c r="D70" s="75"/>
      <c r="E70" s="75"/>
      <c r="F70" s="75"/>
      <c r="G70" s="75"/>
      <c r="H70" s="75"/>
      <c r="I70" s="75"/>
      <c r="J70" s="75"/>
      <c r="K70" s="75"/>
      <c r="L70" s="75"/>
      <c r="M70" s="75"/>
      <c r="N70" s="75"/>
      <c r="O70" s="75"/>
      <c r="P70" s="65"/>
    </row>
    <row r="71" customHeight="1" spans="1:16">
      <c r="A71" s="75"/>
      <c r="B71" s="75"/>
      <c r="C71" s="75"/>
      <c r="D71" s="75"/>
      <c r="E71" s="75"/>
      <c r="F71" s="75"/>
      <c r="G71" s="75"/>
      <c r="H71" s="75"/>
      <c r="I71" s="75"/>
      <c r="J71" s="75"/>
      <c r="K71" s="75"/>
      <c r="L71" s="75"/>
      <c r="M71" s="75"/>
      <c r="N71" s="75"/>
      <c r="O71" s="75"/>
      <c r="P71" s="65"/>
    </row>
    <row r="72" customHeight="1" spans="1:16">
      <c r="A72" s="76"/>
      <c r="B72" s="76"/>
      <c r="C72" s="76"/>
      <c r="D72" s="76"/>
      <c r="E72" s="76"/>
      <c r="F72" s="76"/>
      <c r="G72" s="76"/>
      <c r="H72" s="76"/>
      <c r="I72" s="76"/>
      <c r="J72" s="76"/>
      <c r="K72" s="76"/>
      <c r="L72" s="76"/>
      <c r="M72" s="76"/>
      <c r="N72" s="76"/>
      <c r="O72" s="76"/>
    </row>
    <row r="73" customHeight="1" spans="1:16">
      <c r="A73" s="76"/>
      <c r="B73" s="76"/>
      <c r="C73" s="76"/>
      <c r="D73" s="76"/>
      <c r="E73" s="76"/>
      <c r="F73" s="76"/>
      <c r="G73" s="76"/>
      <c r="H73" s="76"/>
      <c r="I73" s="76"/>
      <c r="J73" s="76"/>
      <c r="K73" s="76"/>
      <c r="L73" s="76"/>
      <c r="M73" s="76"/>
      <c r="N73" s="76"/>
      <c r="O73" s="76"/>
    </row>
    <row r="74" customHeight="1" spans="1:16">
      <c r="A74" s="76"/>
      <c r="B74" s="76"/>
      <c r="C74" s="76"/>
      <c r="D74" s="76"/>
      <c r="E74" s="76"/>
      <c r="F74" s="76"/>
      <c r="G74" s="76"/>
      <c r="H74" s="76"/>
      <c r="I74" s="76"/>
      <c r="J74" s="76"/>
      <c r="K74" s="76"/>
      <c r="L74" s="76"/>
      <c r="M74" s="76"/>
      <c r="N74" s="76"/>
      <c r="O74" s="76"/>
    </row>
    <row r="75" customHeight="1" spans="1:16">
      <c r="A75" s="76"/>
      <c r="B75" s="76"/>
      <c r="C75" s="76"/>
      <c r="D75" s="76"/>
      <c r="E75" s="76"/>
      <c r="F75" s="76"/>
      <c r="G75" s="76"/>
      <c r="H75" s="76"/>
      <c r="I75" s="76"/>
      <c r="J75" s="76"/>
      <c r="K75" s="76"/>
      <c r="L75" s="76"/>
      <c r="M75" s="76"/>
      <c r="N75" s="76"/>
      <c r="O75" s="76"/>
    </row>
    <row r="76" customHeight="1" spans="1:16">
      <c r="A76" s="76"/>
      <c r="B76" s="76"/>
      <c r="C76" s="76"/>
      <c r="D76" s="76"/>
      <c r="E76" s="76"/>
      <c r="F76" s="76"/>
      <c r="G76" s="76"/>
      <c r="H76" s="76"/>
      <c r="I76" s="76"/>
      <c r="J76" s="76"/>
      <c r="K76" s="76"/>
      <c r="L76" s="76"/>
      <c r="M76" s="76"/>
      <c r="N76" s="76"/>
      <c r="O76" s="76"/>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sheetData>
  <mergeCells count="21">
    <mergeCell ref="A1:R1"/>
    <mergeCell ref="A2:R2"/>
    <mergeCell ref="P3:R3"/>
    <mergeCell ref="M4:R4"/>
    <mergeCell ref="I5:J5"/>
    <mergeCell ref="K5:M5"/>
    <mergeCell ref="N5:O5"/>
    <mergeCell ref="A22:C22"/>
    <mergeCell ref="A23:C23"/>
    <mergeCell ref="A24:C24"/>
    <mergeCell ref="A5:A6"/>
    <mergeCell ref="B5:B6"/>
    <mergeCell ref="C5:C6"/>
    <mergeCell ref="D5:D6"/>
    <mergeCell ref="E5:E6"/>
    <mergeCell ref="F5:F6"/>
    <mergeCell ref="G5:G6"/>
    <mergeCell ref="H5:H6"/>
    <mergeCell ref="P5:P6"/>
    <mergeCell ref="Q5:Q6"/>
    <mergeCell ref="R5:R6"/>
  </mergeCells>
  <printOptions horizontalCentered="1"/>
  <pageMargins left="0.590277777777778" right="0.590277777777778" top="0.865972222222222" bottom="0.865972222222222" header="0.472222222222222" footer="0.590277777777778"/>
  <pageSetup paperSize="9" fitToHeight="0" orientation="landscape" blackAndWhite="1"/>
  <headerFooter scaleWithDoc="0">
    <oddFooter>&amp;L&amp;"宋体"被评估单位填表人：曹晓冬
填表日期：2022年11月&amp;R&amp;"宋体"评估人员：叶冰影、林郁张、吴聪</oddFooter>
  </headerFooter>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pageSetUpPr fitToPage="1"/>
  </sheetPr>
  <dimension ref="A1:S93"/>
  <sheetViews>
    <sheetView view="pageBreakPreview" zoomScaleNormal="100" topLeftCell="A13" workbookViewId="0">
      <selection activeCell="Q3" sqref="Q3:R3"/>
    </sheetView>
  </sheetViews>
  <sheetFormatPr defaultColWidth="9" defaultRowHeight="15.75" customHeight="1"/>
  <cols>
    <col min="1" max="1" width="4.5" style="48" customWidth="1"/>
    <col min="2" max="2" width="11.1666666666667" style="48" customWidth="1"/>
    <col min="3" max="3" width="5.83333333333333" style="48" customWidth="1"/>
    <col min="4" max="4" width="7" style="48" customWidth="1"/>
    <col min="5" max="5" width="16.3333333333333" style="48" customWidth="1"/>
    <col min="6" max="6" width="4.33333333333333" style="48" customWidth="1"/>
    <col min="7" max="7" width="8.16666666666667" style="48" customWidth="1"/>
    <col min="8" max="8" width="10" style="48" customWidth="1"/>
    <col min="9" max="11" width="11" style="48" customWidth="1"/>
    <col min="12" max="12" width="6.5" style="48" customWidth="1"/>
    <col min="13" max="15" width="11" style="48" customWidth="1"/>
    <col min="16" max="16" width="6" style="48" customWidth="1"/>
    <col min="17" max="17" width="5.66666666666667" style="48" customWidth="1"/>
    <col min="18" max="16384" width="9" style="48"/>
  </cols>
  <sheetData>
    <row r="1" s="46" customFormat="1" ht="30" customHeight="1" spans="1:17">
      <c r="A1" s="49" t="s">
        <v>574</v>
      </c>
      <c r="B1" s="49"/>
      <c r="C1" s="49"/>
      <c r="D1" s="49"/>
      <c r="E1" s="49"/>
      <c r="F1" s="49"/>
      <c r="G1" s="49"/>
      <c r="H1" s="49"/>
      <c r="I1" s="49"/>
      <c r="J1" s="49"/>
      <c r="K1" s="49"/>
      <c r="L1" s="49"/>
      <c r="M1" s="49"/>
      <c r="N1" s="49"/>
      <c r="O1" s="49"/>
      <c r="P1" s="49"/>
      <c r="Q1" s="49"/>
    </row>
    <row r="2" ht="16.5" customHeight="1" spans="1:17">
      <c r="A2" s="50" t="str">
        <f>公用信息!E7</f>
        <v>评估基准日：2025年10月31日</v>
      </c>
      <c r="B2" s="50"/>
      <c r="C2" s="50"/>
      <c r="D2" s="50"/>
      <c r="E2" s="50"/>
      <c r="F2" s="50"/>
      <c r="G2" s="50"/>
      <c r="H2" s="51"/>
      <c r="I2" s="51"/>
      <c r="J2" s="51"/>
      <c r="K2" s="51"/>
      <c r="L2" s="51"/>
      <c r="M2" s="51"/>
      <c r="N2" s="51"/>
      <c r="O2" s="51"/>
      <c r="P2" s="241"/>
      <c r="Q2" s="241"/>
    </row>
    <row r="3" ht="16.5" customHeight="1" spans="1:17">
      <c r="A3" s="50"/>
      <c r="B3" s="50"/>
      <c r="C3" s="50"/>
      <c r="D3" s="50"/>
      <c r="E3" s="50"/>
      <c r="F3" s="50"/>
      <c r="G3" s="50"/>
      <c r="H3" s="51"/>
      <c r="I3" s="51"/>
      <c r="J3" s="51"/>
      <c r="K3" s="51"/>
      <c r="L3" s="51"/>
      <c r="M3" s="51"/>
      <c r="N3" s="51"/>
      <c r="O3" s="51"/>
      <c r="P3" s="241"/>
      <c r="Q3" s="242" t="s">
        <v>575</v>
      </c>
    </row>
    <row r="4" ht="16.5" customHeight="1" spans="1:17">
      <c r="A4" s="54" t="str">
        <f>公用信息!E6</f>
        <v>被评估单位：杭州建德杭氧气体有限公司</v>
      </c>
      <c r="B4" s="54"/>
      <c r="C4" s="54"/>
      <c r="D4" s="54"/>
      <c r="E4" s="54"/>
      <c r="F4" s="55"/>
      <c r="G4" s="55"/>
      <c r="H4" s="55"/>
      <c r="I4" s="52"/>
      <c r="J4" s="52"/>
      <c r="K4" s="52"/>
      <c r="L4" s="52"/>
      <c r="M4" s="52"/>
      <c r="N4" s="52"/>
      <c r="O4" s="52"/>
      <c r="Q4" s="243" t="e">
        <f>#REF!</f>
        <v>#REF!</v>
      </c>
    </row>
    <row r="5" s="47" customFormat="1" ht="16.5" customHeight="1" spans="1:17">
      <c r="A5" s="56" t="s">
        <v>175</v>
      </c>
      <c r="B5" s="56" t="s">
        <v>568</v>
      </c>
      <c r="C5" s="56" t="s">
        <v>569</v>
      </c>
      <c r="D5" s="56" t="s">
        <v>576</v>
      </c>
      <c r="E5" s="160" t="s">
        <v>577</v>
      </c>
      <c r="F5" s="56" t="s">
        <v>578</v>
      </c>
      <c r="G5" s="56" t="s">
        <v>579</v>
      </c>
      <c r="H5" s="56" t="s">
        <v>580</v>
      </c>
      <c r="I5" s="168" t="s">
        <v>111</v>
      </c>
      <c r="J5" s="168"/>
      <c r="K5" s="56" t="s">
        <v>112</v>
      </c>
      <c r="L5" s="56"/>
      <c r="M5" s="56"/>
      <c r="N5" s="67" t="s">
        <v>113</v>
      </c>
      <c r="O5" s="57"/>
      <c r="P5" s="244" t="s">
        <v>581</v>
      </c>
      <c r="Q5" s="245" t="s">
        <v>247</v>
      </c>
    </row>
    <row r="6" s="47" customFormat="1" ht="16.5" customHeight="1" spans="1:17">
      <c r="A6" s="56"/>
      <c r="B6" s="56"/>
      <c r="C6" s="56"/>
      <c r="D6" s="56"/>
      <c r="E6" s="173"/>
      <c r="F6" s="56"/>
      <c r="G6" s="56"/>
      <c r="H6" s="56"/>
      <c r="I6" s="57" t="s">
        <v>511</v>
      </c>
      <c r="J6" s="56" t="s">
        <v>512</v>
      </c>
      <c r="K6" s="56" t="s">
        <v>511</v>
      </c>
      <c r="L6" s="56" t="s">
        <v>408</v>
      </c>
      <c r="M6" s="56" t="s">
        <v>512</v>
      </c>
      <c r="N6" s="56" t="s">
        <v>511</v>
      </c>
      <c r="O6" s="56" t="s">
        <v>512</v>
      </c>
      <c r="P6" s="246"/>
      <c r="Q6" s="247"/>
    </row>
    <row r="7" ht="16.5" customHeight="1" spans="1:17">
      <c r="A7" s="56"/>
      <c r="B7" s="60"/>
      <c r="C7" s="56"/>
      <c r="D7" s="56"/>
      <c r="E7" s="56"/>
      <c r="F7" s="56"/>
      <c r="G7" s="56"/>
      <c r="H7" s="91"/>
      <c r="I7" s="62"/>
      <c r="J7" s="62"/>
      <c r="K7" s="62"/>
      <c r="L7" s="139"/>
      <c r="M7" s="62"/>
      <c r="N7" s="62">
        <f>K7-I7</f>
        <v>0</v>
      </c>
      <c r="O7" s="62">
        <f>M7-J7</f>
        <v>0</v>
      </c>
      <c r="P7" s="62" t="str">
        <f>IF(J7=0,"",ROUND(O7/J7*100,2))</f>
        <v/>
      </c>
      <c r="Q7" s="248"/>
    </row>
    <row r="8" ht="16.5" customHeight="1" spans="1:17">
      <c r="A8" s="56"/>
      <c r="B8" s="60"/>
      <c r="C8" s="56"/>
      <c r="D8" s="56"/>
      <c r="E8" s="56"/>
      <c r="F8" s="56"/>
      <c r="G8" s="56"/>
      <c r="H8" s="91"/>
      <c r="I8" s="66"/>
      <c r="J8" s="62"/>
      <c r="K8" s="62"/>
      <c r="L8" s="139"/>
      <c r="M8" s="62"/>
      <c r="N8" s="62">
        <f t="shared" ref="N8:N34" si="0">K8-I8</f>
        <v>0</v>
      </c>
      <c r="O8" s="62">
        <f t="shared" ref="O8:O34" si="1">M8-J8</f>
        <v>0</v>
      </c>
      <c r="P8" s="62" t="str">
        <f t="shared" ref="P8:P34" si="2">IF(J8=0,"",ROUND(O8/J8*100,2))</f>
        <v/>
      </c>
      <c r="Q8" s="248"/>
    </row>
    <row r="9" ht="16.5" customHeight="1" spans="1:17">
      <c r="A9" s="56"/>
      <c r="B9" s="60"/>
      <c r="C9" s="56"/>
      <c r="D9" s="56"/>
      <c r="E9" s="56"/>
      <c r="F9" s="56"/>
      <c r="G9" s="56"/>
      <c r="H9" s="91"/>
      <c r="I9" s="66"/>
      <c r="J9" s="62"/>
      <c r="K9" s="62"/>
      <c r="L9" s="139"/>
      <c r="M9" s="62"/>
      <c r="N9" s="62">
        <f t="shared" si="0"/>
        <v>0</v>
      </c>
      <c r="O9" s="62">
        <f t="shared" si="1"/>
        <v>0</v>
      </c>
      <c r="P9" s="62" t="str">
        <f t="shared" si="2"/>
        <v/>
      </c>
      <c r="Q9" s="248"/>
    </row>
    <row r="10" ht="16.5" customHeight="1" spans="1:17">
      <c r="A10" s="56"/>
      <c r="B10" s="60"/>
      <c r="C10" s="56"/>
      <c r="D10" s="56"/>
      <c r="E10" s="56"/>
      <c r="F10" s="56"/>
      <c r="G10" s="56"/>
      <c r="H10" s="91"/>
      <c r="I10" s="66"/>
      <c r="J10" s="62"/>
      <c r="K10" s="62"/>
      <c r="L10" s="139"/>
      <c r="M10" s="62"/>
      <c r="N10" s="62">
        <f t="shared" si="0"/>
        <v>0</v>
      </c>
      <c r="O10" s="62">
        <f t="shared" si="1"/>
        <v>0</v>
      </c>
      <c r="P10" s="62" t="str">
        <f t="shared" si="2"/>
        <v/>
      </c>
      <c r="Q10" s="248"/>
    </row>
    <row r="11" ht="16.5" customHeight="1" spans="1:17">
      <c r="A11" s="56"/>
      <c r="B11" s="60"/>
      <c r="C11" s="56"/>
      <c r="D11" s="56"/>
      <c r="E11" s="56"/>
      <c r="F11" s="56"/>
      <c r="G11" s="56"/>
      <c r="H11" s="91"/>
      <c r="I11" s="66"/>
      <c r="J11" s="62"/>
      <c r="K11" s="62"/>
      <c r="L11" s="139"/>
      <c r="M11" s="62"/>
      <c r="N11" s="62">
        <f t="shared" si="0"/>
        <v>0</v>
      </c>
      <c r="O11" s="62">
        <f t="shared" si="1"/>
        <v>0</v>
      </c>
      <c r="P11" s="62" t="str">
        <f t="shared" si="2"/>
        <v/>
      </c>
      <c r="Q11" s="248"/>
    </row>
    <row r="12" ht="16.5" customHeight="1" spans="1:17">
      <c r="A12" s="56"/>
      <c r="B12" s="60"/>
      <c r="C12" s="56"/>
      <c r="D12" s="56"/>
      <c r="E12" s="56"/>
      <c r="F12" s="56"/>
      <c r="G12" s="56"/>
      <c r="H12" s="91"/>
      <c r="I12" s="66"/>
      <c r="J12" s="62"/>
      <c r="K12" s="62"/>
      <c r="L12" s="139"/>
      <c r="M12" s="62"/>
      <c r="N12" s="62">
        <f t="shared" si="0"/>
        <v>0</v>
      </c>
      <c r="O12" s="62">
        <f t="shared" si="1"/>
        <v>0</v>
      </c>
      <c r="P12" s="62" t="str">
        <f t="shared" si="2"/>
        <v/>
      </c>
      <c r="Q12" s="248"/>
    </row>
    <row r="13" ht="16.5" customHeight="1" spans="1:17">
      <c r="A13" s="56"/>
      <c r="B13" s="60"/>
      <c r="C13" s="56"/>
      <c r="D13" s="56"/>
      <c r="E13" s="56"/>
      <c r="F13" s="56"/>
      <c r="G13" s="56"/>
      <c r="H13" s="91"/>
      <c r="I13" s="66"/>
      <c r="J13" s="62"/>
      <c r="K13" s="62"/>
      <c r="L13" s="139"/>
      <c r="M13" s="62"/>
      <c r="N13" s="62">
        <f t="shared" si="0"/>
        <v>0</v>
      </c>
      <c r="O13" s="62">
        <f t="shared" si="1"/>
        <v>0</v>
      </c>
      <c r="P13" s="62" t="str">
        <f t="shared" si="2"/>
        <v/>
      </c>
      <c r="Q13" s="248"/>
    </row>
    <row r="14" ht="16.5" customHeight="1" spans="1:17">
      <c r="A14" s="56"/>
      <c r="B14" s="60"/>
      <c r="C14" s="56"/>
      <c r="D14" s="56"/>
      <c r="E14" s="56"/>
      <c r="F14" s="56"/>
      <c r="G14" s="56"/>
      <c r="H14" s="91"/>
      <c r="I14" s="66"/>
      <c r="J14" s="62"/>
      <c r="K14" s="62"/>
      <c r="L14" s="139"/>
      <c r="M14" s="62"/>
      <c r="N14" s="62">
        <f t="shared" si="0"/>
        <v>0</v>
      </c>
      <c r="O14" s="62">
        <f t="shared" si="1"/>
        <v>0</v>
      </c>
      <c r="P14" s="62" t="str">
        <f t="shared" si="2"/>
        <v/>
      </c>
      <c r="Q14" s="248"/>
    </row>
    <row r="15" ht="16.5" customHeight="1" spans="1:17">
      <c r="A15" s="56"/>
      <c r="B15" s="60"/>
      <c r="C15" s="56"/>
      <c r="D15" s="56"/>
      <c r="E15" s="56"/>
      <c r="F15" s="56"/>
      <c r="G15" s="56"/>
      <c r="H15" s="91"/>
      <c r="I15" s="66"/>
      <c r="J15" s="62"/>
      <c r="K15" s="62"/>
      <c r="L15" s="139"/>
      <c r="M15" s="62"/>
      <c r="N15" s="62">
        <f t="shared" si="0"/>
        <v>0</v>
      </c>
      <c r="O15" s="62">
        <f t="shared" si="1"/>
        <v>0</v>
      </c>
      <c r="P15" s="62" t="str">
        <f t="shared" si="2"/>
        <v/>
      </c>
      <c r="Q15" s="248"/>
    </row>
    <row r="16" ht="16.5" customHeight="1" spans="1:17">
      <c r="A16" s="56"/>
      <c r="B16" s="60"/>
      <c r="C16" s="56"/>
      <c r="D16" s="56"/>
      <c r="E16" s="56"/>
      <c r="F16" s="56"/>
      <c r="G16" s="56"/>
      <c r="H16" s="91"/>
      <c r="I16" s="66"/>
      <c r="J16" s="62"/>
      <c r="K16" s="62"/>
      <c r="L16" s="139"/>
      <c r="M16" s="62"/>
      <c r="N16" s="62">
        <f t="shared" si="0"/>
        <v>0</v>
      </c>
      <c r="O16" s="62">
        <f t="shared" si="1"/>
        <v>0</v>
      </c>
      <c r="P16" s="62" t="str">
        <f t="shared" si="2"/>
        <v/>
      </c>
      <c r="Q16" s="248"/>
    </row>
    <row r="17" ht="16.5" customHeight="1" spans="1:19">
      <c r="A17" s="56"/>
      <c r="B17" s="60"/>
      <c r="C17" s="56"/>
      <c r="D17" s="56"/>
      <c r="E17" s="56"/>
      <c r="F17" s="56"/>
      <c r="G17" s="56"/>
      <c r="H17" s="91"/>
      <c r="I17" s="66"/>
      <c r="J17" s="62"/>
      <c r="K17" s="62"/>
      <c r="L17" s="139"/>
      <c r="M17" s="62"/>
      <c r="N17" s="62">
        <f t="shared" si="0"/>
        <v>0</v>
      </c>
      <c r="O17" s="62">
        <f t="shared" si="1"/>
        <v>0</v>
      </c>
      <c r="P17" s="62" t="str">
        <f t="shared" si="2"/>
        <v/>
      </c>
      <c r="Q17" s="248"/>
    </row>
    <row r="18" ht="16.5" customHeight="1" spans="1:19">
      <c r="A18" s="56"/>
      <c r="B18" s="60"/>
      <c r="C18" s="56"/>
      <c r="D18" s="56"/>
      <c r="E18" s="56"/>
      <c r="F18" s="56"/>
      <c r="G18" s="56"/>
      <c r="H18" s="91"/>
      <c r="I18" s="66"/>
      <c r="J18" s="62"/>
      <c r="K18" s="62"/>
      <c r="L18" s="139"/>
      <c r="M18" s="62"/>
      <c r="N18" s="62">
        <f t="shared" si="0"/>
        <v>0</v>
      </c>
      <c r="O18" s="62">
        <f t="shared" si="1"/>
        <v>0</v>
      </c>
      <c r="P18" s="62" t="str">
        <f t="shared" si="2"/>
        <v/>
      </c>
      <c r="Q18" s="248"/>
    </row>
    <row r="19" ht="16.5" customHeight="1" spans="1:19">
      <c r="A19" s="56"/>
      <c r="B19" s="60"/>
      <c r="C19" s="56"/>
      <c r="D19" s="56"/>
      <c r="E19" s="56"/>
      <c r="F19" s="56"/>
      <c r="G19" s="56"/>
      <c r="H19" s="91"/>
      <c r="I19" s="66"/>
      <c r="J19" s="62"/>
      <c r="K19" s="62"/>
      <c r="L19" s="139"/>
      <c r="M19" s="62"/>
      <c r="N19" s="62">
        <f t="shared" si="0"/>
        <v>0</v>
      </c>
      <c r="O19" s="62">
        <f t="shared" si="1"/>
        <v>0</v>
      </c>
      <c r="P19" s="62" t="str">
        <f t="shared" si="2"/>
        <v/>
      </c>
      <c r="Q19" s="248"/>
    </row>
    <row r="20" ht="16.5" customHeight="1" spans="1:19">
      <c r="A20" s="56"/>
      <c r="B20" s="60"/>
      <c r="C20" s="56"/>
      <c r="D20" s="56"/>
      <c r="E20" s="56"/>
      <c r="F20" s="56"/>
      <c r="G20" s="56"/>
      <c r="H20" s="91"/>
      <c r="I20" s="66"/>
      <c r="J20" s="62"/>
      <c r="K20" s="62"/>
      <c r="L20" s="139"/>
      <c r="M20" s="62"/>
      <c r="N20" s="62">
        <f t="shared" si="0"/>
        <v>0</v>
      </c>
      <c r="O20" s="62">
        <f t="shared" si="1"/>
        <v>0</v>
      </c>
      <c r="P20" s="62" t="str">
        <f t="shared" si="2"/>
        <v/>
      </c>
      <c r="Q20" s="248"/>
    </row>
    <row r="21" ht="16.5" customHeight="1" spans="1:19">
      <c r="A21" s="56"/>
      <c r="B21" s="60"/>
      <c r="C21" s="56"/>
      <c r="D21" s="56"/>
      <c r="E21" s="56"/>
      <c r="F21" s="56"/>
      <c r="G21" s="56"/>
      <c r="H21" s="91"/>
      <c r="I21" s="66"/>
      <c r="J21" s="62"/>
      <c r="K21" s="62"/>
      <c r="L21" s="139"/>
      <c r="M21" s="62"/>
      <c r="N21" s="62">
        <f t="shared" si="0"/>
        <v>0</v>
      </c>
      <c r="O21" s="62">
        <f t="shared" si="1"/>
        <v>0</v>
      </c>
      <c r="P21" s="62" t="str">
        <f t="shared" si="2"/>
        <v/>
      </c>
      <c r="Q21" s="248"/>
    </row>
    <row r="22" ht="16.5" customHeight="1" spans="1:19">
      <c r="A22" s="56"/>
      <c r="B22" s="60"/>
      <c r="C22" s="56"/>
      <c r="D22" s="56"/>
      <c r="E22" s="56"/>
      <c r="F22" s="56"/>
      <c r="G22" s="56"/>
      <c r="H22" s="91"/>
      <c r="I22" s="66"/>
      <c r="J22" s="62"/>
      <c r="K22" s="62"/>
      <c r="L22" s="139"/>
      <c r="M22" s="62"/>
      <c r="N22" s="62">
        <f t="shared" si="0"/>
        <v>0</v>
      </c>
      <c r="O22" s="62">
        <f t="shared" si="1"/>
        <v>0</v>
      </c>
      <c r="P22" s="62" t="str">
        <f t="shared" si="2"/>
        <v/>
      </c>
      <c r="Q22" s="248"/>
    </row>
    <row r="23" ht="16.5" customHeight="1" spans="1:19">
      <c r="A23" s="56"/>
      <c r="B23" s="60"/>
      <c r="C23" s="56"/>
      <c r="D23" s="56"/>
      <c r="E23" s="56"/>
      <c r="F23" s="56"/>
      <c r="G23" s="56"/>
      <c r="H23" s="91"/>
      <c r="I23" s="66"/>
      <c r="J23" s="62"/>
      <c r="K23" s="62"/>
      <c r="L23" s="139"/>
      <c r="M23" s="62"/>
      <c r="N23" s="62">
        <f t="shared" si="0"/>
        <v>0</v>
      </c>
      <c r="O23" s="62">
        <f t="shared" si="1"/>
        <v>0</v>
      </c>
      <c r="P23" s="62" t="str">
        <f t="shared" si="2"/>
        <v/>
      </c>
      <c r="Q23" s="248"/>
    </row>
    <row r="24" ht="16.5" customHeight="1" spans="1:19">
      <c r="A24" s="56"/>
      <c r="B24" s="60"/>
      <c r="C24" s="56"/>
      <c r="D24" s="56"/>
      <c r="E24" s="56"/>
      <c r="F24" s="56"/>
      <c r="G24" s="56"/>
      <c r="H24" s="91"/>
      <c r="I24" s="66"/>
      <c r="J24" s="62"/>
      <c r="K24" s="62"/>
      <c r="L24" s="139"/>
      <c r="M24" s="62"/>
      <c r="N24" s="62">
        <f t="shared" si="0"/>
        <v>0</v>
      </c>
      <c r="O24" s="62">
        <f t="shared" si="1"/>
        <v>0</v>
      </c>
      <c r="P24" s="62" t="str">
        <f t="shared" si="2"/>
        <v/>
      </c>
      <c r="Q24" s="248"/>
    </row>
    <row r="25" ht="16.5" customHeight="1" spans="1:19">
      <c r="A25" s="56"/>
      <c r="B25" s="60"/>
      <c r="C25" s="56"/>
      <c r="D25" s="56"/>
      <c r="E25" s="56"/>
      <c r="F25" s="56"/>
      <c r="G25" s="56"/>
      <c r="H25" s="91"/>
      <c r="I25" s="62"/>
      <c r="J25" s="62"/>
      <c r="K25" s="62"/>
      <c r="L25" s="139"/>
      <c r="M25" s="62"/>
      <c r="N25" s="62">
        <f t="shared" si="0"/>
        <v>0</v>
      </c>
      <c r="O25" s="62">
        <f t="shared" si="1"/>
        <v>0</v>
      </c>
      <c r="P25" s="62" t="str">
        <f t="shared" si="2"/>
        <v/>
      </c>
      <c r="Q25" s="248"/>
      <c r="R25" s="104"/>
      <c r="S25" s="104"/>
    </row>
    <row r="26" ht="16.5" customHeight="1" spans="1:19">
      <c r="A26" s="56"/>
      <c r="B26" s="60"/>
      <c r="C26" s="56"/>
      <c r="D26" s="56"/>
      <c r="E26" s="56"/>
      <c r="F26" s="56"/>
      <c r="G26" s="56"/>
      <c r="H26" s="91"/>
      <c r="I26" s="62"/>
      <c r="J26" s="62"/>
      <c r="K26" s="62"/>
      <c r="L26" s="139"/>
      <c r="M26" s="62"/>
      <c r="N26" s="62">
        <f t="shared" si="0"/>
        <v>0</v>
      </c>
      <c r="O26" s="62">
        <f t="shared" si="1"/>
        <v>0</v>
      </c>
      <c r="P26" s="62" t="str">
        <f t="shared" si="2"/>
        <v/>
      </c>
      <c r="Q26" s="248"/>
      <c r="R26" s="104"/>
      <c r="S26" s="104"/>
    </row>
    <row r="27" ht="16.5" customHeight="1" spans="1:19">
      <c r="A27" s="56"/>
      <c r="B27" s="60"/>
      <c r="C27" s="56"/>
      <c r="D27" s="56"/>
      <c r="E27" s="56"/>
      <c r="F27" s="56"/>
      <c r="G27" s="56"/>
      <c r="H27" s="91"/>
      <c r="I27" s="62"/>
      <c r="J27" s="62"/>
      <c r="K27" s="62"/>
      <c r="L27" s="139"/>
      <c r="M27" s="62"/>
      <c r="N27" s="62">
        <f t="shared" si="0"/>
        <v>0</v>
      </c>
      <c r="O27" s="62">
        <f t="shared" si="1"/>
        <v>0</v>
      </c>
      <c r="P27" s="62" t="str">
        <f t="shared" si="2"/>
        <v/>
      </c>
      <c r="Q27" s="248"/>
      <c r="R27" s="104"/>
      <c r="S27" s="104"/>
    </row>
    <row r="28" ht="16.5" customHeight="1" spans="1:19">
      <c r="A28" s="56"/>
      <c r="B28" s="60"/>
      <c r="C28" s="56"/>
      <c r="D28" s="56"/>
      <c r="E28" s="56"/>
      <c r="F28" s="56"/>
      <c r="G28" s="56"/>
      <c r="H28" s="91"/>
      <c r="I28" s="62"/>
      <c r="J28" s="62"/>
      <c r="K28" s="62"/>
      <c r="L28" s="139"/>
      <c r="M28" s="62"/>
      <c r="N28" s="62">
        <f t="shared" si="0"/>
        <v>0</v>
      </c>
      <c r="O28" s="62">
        <f t="shared" si="1"/>
        <v>0</v>
      </c>
      <c r="P28" s="62" t="str">
        <f t="shared" si="2"/>
        <v/>
      </c>
      <c r="Q28" s="248"/>
      <c r="R28" s="104"/>
      <c r="S28" s="104"/>
    </row>
    <row r="29" ht="16.5" customHeight="1" spans="1:19">
      <c r="A29" s="56"/>
      <c r="B29" s="60"/>
      <c r="C29" s="56"/>
      <c r="D29" s="56"/>
      <c r="E29" s="56"/>
      <c r="F29" s="56"/>
      <c r="G29" s="56"/>
      <c r="H29" s="91"/>
      <c r="I29" s="62"/>
      <c r="J29" s="62"/>
      <c r="K29" s="62"/>
      <c r="L29" s="139"/>
      <c r="M29" s="62"/>
      <c r="N29" s="62">
        <f t="shared" si="0"/>
        <v>0</v>
      </c>
      <c r="O29" s="62">
        <f t="shared" si="1"/>
        <v>0</v>
      </c>
      <c r="P29" s="62" t="str">
        <f t="shared" si="2"/>
        <v/>
      </c>
      <c r="Q29" s="248"/>
      <c r="R29" s="104"/>
      <c r="S29" s="104"/>
    </row>
    <row r="30" ht="16.5" customHeight="1" spans="1:19">
      <c r="A30" s="56"/>
      <c r="B30" s="60"/>
      <c r="C30" s="56"/>
      <c r="D30" s="56"/>
      <c r="E30" s="56"/>
      <c r="F30" s="56"/>
      <c r="G30" s="56"/>
      <c r="H30" s="91"/>
      <c r="I30" s="62"/>
      <c r="J30" s="62"/>
      <c r="K30" s="62"/>
      <c r="L30" s="139"/>
      <c r="M30" s="62"/>
      <c r="N30" s="62">
        <f t="shared" si="0"/>
        <v>0</v>
      </c>
      <c r="O30" s="62">
        <f t="shared" si="1"/>
        <v>0</v>
      </c>
      <c r="P30" s="62" t="str">
        <f t="shared" si="2"/>
        <v/>
      </c>
      <c r="Q30" s="248"/>
      <c r="R30" s="104"/>
      <c r="S30" s="104"/>
    </row>
    <row r="31" ht="16.5" customHeight="1" spans="1:19">
      <c r="A31" s="56"/>
      <c r="B31" s="60"/>
      <c r="C31" s="56"/>
      <c r="D31" s="56"/>
      <c r="E31" s="56"/>
      <c r="F31" s="56"/>
      <c r="G31" s="56"/>
      <c r="H31" s="91"/>
      <c r="I31" s="62"/>
      <c r="J31" s="62"/>
      <c r="K31" s="62"/>
      <c r="L31" s="139"/>
      <c r="M31" s="62"/>
      <c r="N31" s="62">
        <f t="shared" si="0"/>
        <v>0</v>
      </c>
      <c r="O31" s="62">
        <f t="shared" si="1"/>
        <v>0</v>
      </c>
      <c r="P31" s="62" t="str">
        <f t="shared" si="2"/>
        <v/>
      </c>
      <c r="Q31" s="248"/>
      <c r="R31" s="104"/>
      <c r="S31" s="104"/>
    </row>
    <row r="32" ht="18" customHeight="1" spans="1:19">
      <c r="A32" s="56" t="s">
        <v>309</v>
      </c>
      <c r="B32" s="56"/>
      <c r="C32" s="56"/>
      <c r="D32" s="171"/>
      <c r="E32" s="61"/>
      <c r="F32" s="61"/>
      <c r="G32" s="94"/>
      <c r="H32" s="162" t="s">
        <v>241</v>
      </c>
      <c r="I32" s="62">
        <f>SUM(I7:I31)</f>
        <v>0</v>
      </c>
      <c r="J32" s="62">
        <f>SUM(J7:J31)</f>
        <v>0</v>
      </c>
      <c r="K32" s="62">
        <f>SUM(K7:K31)</f>
        <v>0</v>
      </c>
      <c r="L32" s="62"/>
      <c r="M32" s="62">
        <f>SUM(M7:M31)</f>
        <v>0</v>
      </c>
      <c r="N32" s="62">
        <f t="shared" si="0"/>
        <v>0</v>
      </c>
      <c r="O32" s="62">
        <f t="shared" si="1"/>
        <v>0</v>
      </c>
      <c r="P32" s="62" t="str">
        <f t="shared" si="2"/>
        <v/>
      </c>
      <c r="Q32" s="249"/>
      <c r="R32" s="250"/>
      <c r="S32" s="104"/>
    </row>
    <row r="33" ht="18" customHeight="1" spans="1:19">
      <c r="A33" s="114" t="s">
        <v>582</v>
      </c>
      <c r="B33" s="114"/>
      <c r="C33" s="114"/>
      <c r="D33" s="162"/>
      <c r="E33" s="162"/>
      <c r="F33" s="162"/>
      <c r="G33" s="162"/>
      <c r="H33" s="162"/>
      <c r="I33" s="62"/>
      <c r="J33" s="62"/>
      <c r="K33" s="62"/>
      <c r="L33" s="62"/>
      <c r="M33" s="62"/>
      <c r="N33" s="62">
        <f t="shared" si="0"/>
        <v>0</v>
      </c>
      <c r="O33" s="62">
        <f t="shared" si="1"/>
        <v>0</v>
      </c>
      <c r="P33" s="62" t="str">
        <f t="shared" si="2"/>
        <v/>
      </c>
      <c r="Q33" s="248"/>
      <c r="R33" s="104"/>
      <c r="S33" s="104"/>
    </row>
    <row r="34" ht="18" customHeight="1" spans="1:19">
      <c r="A34" s="56" t="s">
        <v>309</v>
      </c>
      <c r="B34" s="56"/>
      <c r="C34" s="56"/>
      <c r="D34" s="171"/>
      <c r="E34" s="61"/>
      <c r="F34" s="61"/>
      <c r="G34" s="63"/>
      <c r="H34" s="162"/>
      <c r="I34" s="62">
        <f>I32-I33</f>
        <v>0</v>
      </c>
      <c r="J34" s="62">
        <f>J32-J33</f>
        <v>0</v>
      </c>
      <c r="K34" s="62">
        <f>K32-K33</f>
        <v>0</v>
      </c>
      <c r="L34" s="62"/>
      <c r="M34" s="62">
        <f>M32-M33</f>
        <v>0</v>
      </c>
      <c r="N34" s="62">
        <f t="shared" si="0"/>
        <v>0</v>
      </c>
      <c r="O34" s="62">
        <f t="shared" si="1"/>
        <v>0</v>
      </c>
      <c r="P34" s="62" t="str">
        <f t="shared" si="2"/>
        <v/>
      </c>
      <c r="Q34" s="249"/>
      <c r="R34" s="250"/>
      <c r="S34" s="104"/>
    </row>
    <row r="35" customHeight="1" spans="1:19">
      <c r="A35" s="68"/>
      <c r="B35" s="68"/>
      <c r="C35" s="68"/>
      <c r="D35" s="68"/>
      <c r="E35" s="123"/>
      <c r="F35" s="64"/>
      <c r="G35" s="64"/>
      <c r="H35" s="64"/>
      <c r="I35" s="64"/>
      <c r="J35" s="64"/>
      <c r="K35" s="64"/>
      <c r="L35" s="64"/>
      <c r="M35" s="64"/>
      <c r="N35" s="64"/>
      <c r="O35" s="64"/>
      <c r="P35" s="64"/>
      <c r="Q35" s="64"/>
      <c r="R35" s="104"/>
      <c r="S35" s="104"/>
    </row>
    <row r="36" customHeight="1" spans="1:19">
      <c r="A36" s="71"/>
      <c r="B36" s="64"/>
      <c r="C36" s="64"/>
      <c r="D36" s="64"/>
      <c r="E36" s="64"/>
      <c r="F36" s="64"/>
      <c r="G36" s="64"/>
      <c r="H36" s="64"/>
      <c r="I36" s="64"/>
      <c r="J36" s="64"/>
      <c r="K36" s="64"/>
      <c r="L36" s="64"/>
      <c r="M36" s="64"/>
      <c r="N36" s="64"/>
      <c r="O36" s="64"/>
      <c r="P36" s="65"/>
      <c r="R36" s="104"/>
      <c r="S36" s="104"/>
    </row>
    <row r="37" customHeight="1" spans="1:19">
      <c r="A37" s="64"/>
      <c r="B37" s="64"/>
      <c r="C37" s="64"/>
      <c r="D37" s="64"/>
      <c r="E37" s="64"/>
      <c r="F37" s="64"/>
      <c r="G37" s="64"/>
      <c r="H37" s="64"/>
      <c r="I37" s="64"/>
      <c r="J37" s="64"/>
      <c r="K37" s="64"/>
      <c r="L37" s="64"/>
      <c r="M37" s="64"/>
      <c r="N37" s="64"/>
      <c r="O37" s="64"/>
      <c r="P37" s="65"/>
    </row>
    <row r="38" customHeight="1" spans="1:19">
      <c r="A38" s="64"/>
      <c r="B38" s="64"/>
      <c r="C38" s="64"/>
      <c r="D38" s="64"/>
      <c r="E38" s="64"/>
      <c r="F38" s="64"/>
      <c r="G38" s="64"/>
      <c r="H38" s="64"/>
      <c r="I38" s="64"/>
      <c r="J38" s="64"/>
      <c r="K38" s="64"/>
      <c r="L38" s="64"/>
      <c r="M38" s="64"/>
      <c r="N38" s="64"/>
      <c r="O38" s="64"/>
      <c r="P38" s="65"/>
    </row>
    <row r="39" customHeight="1" spans="1:19">
      <c r="A39" s="64"/>
      <c r="B39" s="64"/>
      <c r="C39" s="64"/>
      <c r="D39" s="64"/>
      <c r="E39" s="64"/>
      <c r="F39" s="64"/>
      <c r="G39" s="64"/>
      <c r="H39" s="64"/>
      <c r="I39" s="64"/>
      <c r="J39" s="64"/>
      <c r="K39" s="64"/>
      <c r="L39" s="64"/>
      <c r="M39" s="64"/>
      <c r="N39" s="64"/>
      <c r="O39" s="64"/>
      <c r="P39" s="65"/>
    </row>
    <row r="40" customHeight="1" spans="1:19">
      <c r="A40" s="64"/>
      <c r="B40" s="64"/>
      <c r="C40" s="64"/>
      <c r="D40" s="64"/>
      <c r="E40" s="64"/>
      <c r="F40" s="64"/>
      <c r="G40" s="64"/>
      <c r="H40" s="64"/>
      <c r="I40" s="64"/>
      <c r="J40" s="64"/>
      <c r="K40" s="64"/>
      <c r="L40" s="64"/>
      <c r="M40" s="64"/>
      <c r="N40" s="64"/>
      <c r="O40" s="64"/>
      <c r="P40" s="65"/>
    </row>
    <row r="41" customHeight="1" spans="1:19">
      <c r="A41" s="64"/>
      <c r="B41" s="64"/>
      <c r="C41" s="64"/>
      <c r="D41" s="64"/>
      <c r="E41" s="64"/>
      <c r="F41" s="64"/>
      <c r="G41" s="64"/>
      <c r="H41" s="64"/>
      <c r="I41" s="64"/>
      <c r="J41" s="64"/>
      <c r="K41" s="64"/>
      <c r="L41" s="64"/>
      <c r="M41" s="64"/>
      <c r="N41" s="64"/>
      <c r="O41" s="64"/>
      <c r="P41" s="65"/>
    </row>
    <row r="42" customHeight="1" spans="1:19">
      <c r="A42" s="64"/>
      <c r="B42" s="64"/>
      <c r="C42" s="64"/>
      <c r="D42" s="64"/>
      <c r="E42" s="64"/>
      <c r="F42" s="64"/>
      <c r="G42" s="64"/>
      <c r="H42" s="64"/>
      <c r="I42" s="64"/>
      <c r="J42" s="64"/>
      <c r="K42" s="64"/>
      <c r="L42" s="64"/>
      <c r="M42" s="64"/>
      <c r="N42" s="64"/>
      <c r="O42" s="64"/>
      <c r="P42" s="65"/>
    </row>
    <row r="43" customHeight="1" spans="1:19">
      <c r="A43" s="64"/>
      <c r="B43" s="64"/>
      <c r="C43" s="64"/>
      <c r="D43" s="64"/>
      <c r="E43" s="64"/>
      <c r="F43" s="64"/>
      <c r="G43" s="64"/>
      <c r="H43" s="64"/>
      <c r="I43" s="64"/>
      <c r="J43" s="64"/>
      <c r="K43" s="64"/>
      <c r="L43" s="64"/>
      <c r="M43" s="64"/>
      <c r="N43" s="64"/>
      <c r="O43" s="64"/>
      <c r="P43" s="65"/>
    </row>
    <row r="44" customHeight="1" spans="1:19">
      <c r="A44" s="64"/>
      <c r="B44" s="64"/>
      <c r="C44" s="64"/>
      <c r="D44" s="64"/>
      <c r="E44" s="64"/>
      <c r="F44" s="64"/>
      <c r="G44" s="64"/>
      <c r="H44" s="64"/>
      <c r="I44" s="64"/>
      <c r="J44" s="64"/>
      <c r="K44" s="64"/>
      <c r="L44" s="64"/>
      <c r="M44" s="64"/>
      <c r="N44" s="64"/>
      <c r="O44" s="64"/>
      <c r="P44" s="65"/>
    </row>
    <row r="45" customHeight="1" spans="1:19">
      <c r="A45" s="64"/>
      <c r="B45" s="64"/>
      <c r="C45" s="64"/>
      <c r="D45" s="64"/>
      <c r="E45" s="64"/>
      <c r="F45" s="64"/>
      <c r="G45" s="64"/>
      <c r="H45" s="64"/>
      <c r="I45" s="64"/>
      <c r="J45" s="64"/>
      <c r="K45" s="64"/>
      <c r="L45" s="64"/>
      <c r="M45" s="64"/>
      <c r="N45" s="64"/>
      <c r="O45" s="64"/>
      <c r="P45" s="65"/>
    </row>
    <row r="46" customHeight="1" spans="1:19">
      <c r="A46" s="64"/>
      <c r="B46" s="64"/>
      <c r="C46" s="64"/>
      <c r="D46" s="64"/>
      <c r="E46" s="64"/>
      <c r="F46" s="64"/>
      <c r="G46" s="64"/>
      <c r="H46" s="64"/>
      <c r="I46" s="64"/>
      <c r="J46" s="64"/>
      <c r="K46" s="64"/>
      <c r="L46" s="64"/>
      <c r="M46" s="64"/>
      <c r="N46" s="64"/>
      <c r="O46" s="64"/>
      <c r="P46" s="65"/>
    </row>
    <row r="47" customHeight="1" spans="1:19">
      <c r="A47" s="64"/>
      <c r="B47" s="64"/>
      <c r="C47" s="64"/>
      <c r="D47" s="64"/>
      <c r="E47" s="64"/>
      <c r="F47" s="64"/>
      <c r="G47" s="64"/>
      <c r="H47" s="64"/>
      <c r="I47" s="64"/>
      <c r="J47" s="64"/>
      <c r="K47" s="64"/>
      <c r="L47" s="64"/>
      <c r="M47" s="64"/>
      <c r="N47" s="64"/>
      <c r="O47" s="64"/>
      <c r="P47" s="65"/>
    </row>
    <row r="48" customHeight="1" spans="1:19">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64"/>
      <c r="B72" s="64"/>
      <c r="C72" s="64"/>
      <c r="D72" s="64"/>
      <c r="E72" s="64"/>
      <c r="F72" s="64"/>
      <c r="G72" s="64"/>
      <c r="H72" s="64"/>
      <c r="I72" s="64"/>
      <c r="J72" s="64"/>
      <c r="K72" s="64"/>
      <c r="L72" s="64"/>
      <c r="M72" s="64"/>
      <c r="N72" s="64"/>
      <c r="O72" s="64"/>
      <c r="P72" s="65"/>
    </row>
    <row r="73" customHeight="1" spans="1:16">
      <c r="A73" s="64"/>
      <c r="B73" s="64"/>
      <c r="C73" s="64"/>
      <c r="D73" s="64"/>
      <c r="E73" s="64"/>
      <c r="F73" s="64"/>
      <c r="G73" s="64"/>
      <c r="H73" s="64"/>
      <c r="I73" s="64"/>
      <c r="J73" s="64"/>
      <c r="K73" s="64"/>
      <c r="L73" s="64"/>
      <c r="M73" s="64"/>
      <c r="N73" s="64"/>
      <c r="O73" s="64"/>
      <c r="P73" s="65"/>
    </row>
    <row r="74" customHeight="1" spans="1:16">
      <c r="A74" s="64"/>
      <c r="B74" s="64"/>
      <c r="C74" s="64"/>
      <c r="D74" s="64"/>
      <c r="E74" s="64"/>
      <c r="F74" s="64"/>
      <c r="G74" s="64"/>
      <c r="H74" s="64"/>
      <c r="I74" s="64"/>
      <c r="J74" s="64"/>
      <c r="K74" s="64"/>
      <c r="L74" s="64"/>
      <c r="M74" s="64"/>
      <c r="N74" s="64"/>
      <c r="O74" s="64"/>
      <c r="P74" s="65"/>
    </row>
    <row r="75" customHeight="1" spans="1:16">
      <c r="A75" s="64"/>
      <c r="B75" s="64"/>
      <c r="C75" s="64"/>
      <c r="D75" s="64"/>
      <c r="E75" s="64"/>
      <c r="F75" s="64"/>
      <c r="G75" s="64"/>
      <c r="H75" s="64"/>
      <c r="I75" s="64"/>
      <c r="J75" s="64"/>
      <c r="K75" s="64"/>
      <c r="L75" s="64"/>
      <c r="M75" s="64"/>
      <c r="N75" s="64"/>
      <c r="O75" s="64"/>
      <c r="P75" s="65"/>
    </row>
    <row r="76" customHeight="1" spans="1:16">
      <c r="A76" s="64"/>
      <c r="B76" s="64"/>
      <c r="C76" s="64"/>
      <c r="D76" s="64"/>
      <c r="E76" s="64"/>
      <c r="F76" s="64"/>
      <c r="G76" s="64"/>
      <c r="H76" s="64"/>
      <c r="I76" s="64"/>
      <c r="J76" s="64"/>
      <c r="K76" s="64"/>
      <c r="L76" s="64"/>
      <c r="M76" s="64"/>
      <c r="N76" s="64"/>
      <c r="O76" s="64"/>
      <c r="P76" s="65"/>
    </row>
    <row r="77" customHeight="1" spans="1:16">
      <c r="A77" s="64"/>
      <c r="B77" s="64"/>
      <c r="C77" s="64"/>
      <c r="D77" s="64"/>
      <c r="E77" s="64"/>
      <c r="F77" s="64"/>
      <c r="G77" s="64"/>
      <c r="H77" s="64"/>
      <c r="I77" s="64"/>
      <c r="J77" s="64"/>
      <c r="K77" s="64"/>
      <c r="L77" s="64"/>
      <c r="M77" s="64"/>
      <c r="N77" s="64"/>
      <c r="O77" s="64"/>
      <c r="P77" s="65"/>
    </row>
    <row r="78" customHeight="1" spans="1:16">
      <c r="A78" s="64"/>
      <c r="B78" s="64"/>
      <c r="C78" s="64"/>
      <c r="D78" s="64"/>
      <c r="E78" s="64"/>
      <c r="F78" s="64"/>
      <c r="G78" s="64"/>
      <c r="H78" s="64"/>
      <c r="I78" s="64"/>
      <c r="J78" s="64"/>
      <c r="K78" s="64"/>
      <c r="L78" s="64"/>
      <c r="M78" s="64"/>
      <c r="N78" s="64"/>
      <c r="O78" s="64"/>
      <c r="P78" s="65"/>
    </row>
    <row r="79" customHeight="1" spans="1:16">
      <c r="A79" s="75"/>
      <c r="B79" s="75"/>
      <c r="C79" s="75"/>
      <c r="D79" s="75"/>
      <c r="E79" s="75"/>
      <c r="F79" s="75"/>
      <c r="G79" s="75"/>
      <c r="H79" s="75"/>
      <c r="I79" s="75"/>
      <c r="J79" s="75"/>
      <c r="K79" s="75"/>
      <c r="L79" s="75"/>
      <c r="M79" s="75"/>
      <c r="N79" s="75"/>
      <c r="O79" s="75"/>
      <c r="P79" s="65"/>
    </row>
    <row r="80" customHeight="1" spans="1:16">
      <c r="A80" s="75"/>
      <c r="B80" s="75"/>
      <c r="C80" s="75"/>
      <c r="D80" s="75"/>
      <c r="E80" s="75"/>
      <c r="F80" s="75"/>
      <c r="G80" s="75"/>
      <c r="H80" s="75"/>
      <c r="I80" s="75"/>
      <c r="J80" s="75"/>
      <c r="K80" s="75"/>
      <c r="L80" s="75"/>
      <c r="M80" s="75"/>
      <c r="N80" s="75"/>
      <c r="O80" s="75"/>
      <c r="P80" s="65"/>
    </row>
    <row r="81" customHeight="1" spans="1:16">
      <c r="A81" s="75"/>
      <c r="B81" s="75"/>
      <c r="C81" s="75"/>
      <c r="D81" s="75"/>
      <c r="E81" s="75"/>
      <c r="F81" s="75"/>
      <c r="G81" s="75"/>
      <c r="H81" s="75"/>
      <c r="I81" s="75"/>
      <c r="J81" s="75"/>
      <c r="K81" s="75"/>
      <c r="L81" s="75"/>
      <c r="M81" s="75"/>
      <c r="N81" s="75"/>
      <c r="O81" s="75"/>
      <c r="P81" s="65"/>
    </row>
    <row r="82" customHeight="1" spans="1:16">
      <c r="A82" s="75"/>
      <c r="B82" s="75"/>
      <c r="C82" s="75"/>
      <c r="D82" s="75"/>
      <c r="E82" s="75"/>
      <c r="F82" s="75"/>
      <c r="G82" s="75"/>
      <c r="H82" s="75"/>
      <c r="I82" s="75"/>
      <c r="J82" s="75"/>
      <c r="K82" s="75"/>
      <c r="L82" s="75"/>
      <c r="M82" s="75"/>
      <c r="N82" s="75"/>
      <c r="O82" s="75"/>
      <c r="P82" s="65"/>
    </row>
    <row r="83" customHeight="1" spans="1:16">
      <c r="A83" s="75"/>
      <c r="B83" s="75"/>
      <c r="C83" s="75"/>
      <c r="D83" s="75"/>
      <c r="E83" s="75"/>
      <c r="F83" s="75"/>
      <c r="G83" s="75"/>
      <c r="H83" s="75"/>
      <c r="I83" s="75"/>
      <c r="J83" s="75"/>
      <c r="K83" s="75"/>
      <c r="L83" s="75"/>
      <c r="M83" s="75"/>
      <c r="N83" s="75"/>
      <c r="O83" s="75"/>
      <c r="P83" s="65"/>
    </row>
    <row r="84" customHeight="1" spans="1:16">
      <c r="A84" s="76"/>
      <c r="B84" s="76"/>
      <c r="C84" s="76"/>
      <c r="D84" s="76"/>
      <c r="E84" s="76"/>
      <c r="F84" s="76"/>
      <c r="G84" s="76"/>
      <c r="H84" s="76"/>
      <c r="I84" s="76"/>
      <c r="J84" s="76"/>
      <c r="K84" s="76"/>
      <c r="L84" s="76"/>
      <c r="M84" s="76"/>
      <c r="N84" s="76"/>
      <c r="O84" s="76"/>
    </row>
    <row r="85" customHeight="1" spans="1:16">
      <c r="A85" s="76"/>
      <c r="B85" s="76"/>
      <c r="C85" s="76"/>
      <c r="D85" s="76"/>
      <c r="E85" s="76"/>
      <c r="F85" s="76"/>
      <c r="G85" s="76"/>
      <c r="H85" s="76"/>
      <c r="I85" s="76"/>
      <c r="J85" s="76"/>
      <c r="K85" s="76"/>
      <c r="L85" s="76"/>
      <c r="M85" s="76"/>
      <c r="N85" s="76"/>
      <c r="O85" s="76"/>
    </row>
    <row r="86" customHeight="1" spans="1:16">
      <c r="A86" s="76"/>
      <c r="B86" s="76"/>
      <c r="C86" s="76"/>
      <c r="D86" s="76"/>
      <c r="E86" s="76"/>
      <c r="F86" s="76"/>
      <c r="G86" s="76"/>
      <c r="H86" s="76"/>
      <c r="I86" s="76"/>
      <c r="J86" s="76"/>
      <c r="K86" s="76"/>
      <c r="L86" s="76"/>
      <c r="M86" s="76"/>
      <c r="N86" s="76"/>
      <c r="O86" s="76"/>
    </row>
    <row r="87" customHeight="1" spans="1:16">
      <c r="A87" s="76"/>
      <c r="B87" s="76"/>
      <c r="C87" s="76"/>
      <c r="D87" s="76"/>
      <c r="E87" s="76"/>
      <c r="F87" s="76"/>
      <c r="G87" s="76"/>
      <c r="H87" s="76"/>
      <c r="I87" s="76"/>
      <c r="J87" s="76"/>
      <c r="K87" s="76"/>
      <c r="L87" s="76"/>
      <c r="M87" s="76"/>
      <c r="N87" s="76"/>
      <c r="O87" s="76"/>
    </row>
    <row r="88" customHeight="1" spans="1:16">
      <c r="A88" s="76"/>
      <c r="B88" s="76"/>
      <c r="C88" s="76"/>
      <c r="D88" s="76"/>
      <c r="E88" s="76"/>
      <c r="F88" s="76"/>
      <c r="G88" s="76"/>
      <c r="H88" s="76"/>
      <c r="I88" s="76"/>
      <c r="J88" s="76"/>
      <c r="K88" s="76"/>
      <c r="L88" s="76"/>
      <c r="M88" s="76"/>
      <c r="N88" s="76"/>
      <c r="O88" s="76"/>
    </row>
    <row r="89" customHeight="1" spans="1:16">
      <c r="A89" s="76"/>
      <c r="B89" s="76"/>
      <c r="C89" s="76"/>
      <c r="D89" s="76"/>
      <c r="E89" s="76"/>
      <c r="F89" s="76"/>
      <c r="G89" s="76"/>
      <c r="H89" s="76"/>
      <c r="I89" s="76"/>
      <c r="J89" s="76"/>
      <c r="K89" s="76"/>
      <c r="L89" s="76"/>
      <c r="M89" s="76"/>
      <c r="N89" s="76"/>
      <c r="O89" s="76"/>
    </row>
    <row r="90" customHeight="1" spans="1:16">
      <c r="A90" s="76"/>
      <c r="B90" s="76"/>
      <c r="C90" s="76"/>
      <c r="D90" s="76"/>
      <c r="E90" s="76"/>
      <c r="F90" s="76"/>
      <c r="G90" s="76"/>
      <c r="H90" s="76"/>
      <c r="I90" s="76"/>
      <c r="J90" s="76"/>
      <c r="K90" s="76"/>
      <c r="L90" s="76"/>
      <c r="M90" s="76"/>
      <c r="N90" s="76"/>
      <c r="O90" s="76"/>
    </row>
    <row r="91" customHeight="1" spans="1:16">
      <c r="A91" s="76"/>
      <c r="B91" s="76"/>
      <c r="C91" s="76"/>
      <c r="D91" s="76"/>
      <c r="E91" s="76"/>
      <c r="F91" s="76"/>
      <c r="G91" s="76"/>
      <c r="H91" s="76"/>
      <c r="I91" s="76"/>
      <c r="J91" s="76"/>
      <c r="K91" s="76"/>
      <c r="L91" s="76"/>
      <c r="M91" s="76"/>
      <c r="N91" s="76"/>
      <c r="O91" s="76"/>
    </row>
    <row r="92" customHeight="1" spans="1:16">
      <c r="A92" s="76"/>
      <c r="B92" s="76"/>
      <c r="C92" s="76"/>
      <c r="D92" s="76"/>
      <c r="E92" s="76"/>
      <c r="F92" s="76"/>
      <c r="G92" s="76"/>
      <c r="H92" s="76"/>
      <c r="I92" s="76"/>
      <c r="J92" s="76"/>
      <c r="K92" s="76"/>
      <c r="L92" s="76"/>
      <c r="M92" s="76"/>
      <c r="N92" s="76"/>
      <c r="O92" s="76"/>
    </row>
    <row r="93" customHeight="1" spans="1:16">
      <c r="A93" s="76"/>
      <c r="B93" s="76"/>
      <c r="C93" s="76"/>
      <c r="D93" s="76"/>
      <c r="E93" s="76"/>
      <c r="F93" s="76"/>
      <c r="G93" s="76"/>
      <c r="H93" s="76"/>
      <c r="I93" s="76"/>
      <c r="J93" s="76"/>
      <c r="K93" s="76"/>
      <c r="L93" s="76"/>
      <c r="M93" s="76"/>
      <c r="N93" s="76"/>
      <c r="O93" s="76"/>
    </row>
  </sheetData>
  <mergeCells count="19">
    <mergeCell ref="A1:Q1"/>
    <mergeCell ref="A2:Q2"/>
    <mergeCell ref="A4:E4"/>
    <mergeCell ref="I5:J5"/>
    <mergeCell ref="K5:M5"/>
    <mergeCell ref="N5:O5"/>
    <mergeCell ref="A32:C32"/>
    <mergeCell ref="A33:C33"/>
    <mergeCell ref="A34:C34"/>
    <mergeCell ref="A5:A6"/>
    <mergeCell ref="B5:B6"/>
    <mergeCell ref="C5:C6"/>
    <mergeCell ref="D5:D6"/>
    <mergeCell ref="E5:E6"/>
    <mergeCell ref="F5:F6"/>
    <mergeCell ref="G5:G6"/>
    <mergeCell ref="H5:H6"/>
    <mergeCell ref="P5:P6"/>
    <mergeCell ref="Q5:Q6"/>
  </mergeCells>
  <printOptions horizontalCentered="1"/>
  <pageMargins left="0.590551181102362" right="0.590551181102362" top="0.866141732283464" bottom="0.866141732283464" header="0.47244094488189" footer="0.590551181102362"/>
  <pageSetup paperSize="9" scale="83" fitToHeight="0" orientation="landscape" blackAndWhite="1"/>
  <headerFooter scaleWithDoc="0">
    <oddFooter>&amp;L&amp;"宋体,常规"&amp;11被评估单位填表人：
填表日期：2015年  月&amp;R&amp;"宋体,常规"&amp;11评估人员：</oddFooter>
  </headerFooter>
  <legacyDrawing r:id="rId2"/>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pageSetUpPr fitToPage="1"/>
  </sheetPr>
  <dimension ref="A1:I218"/>
  <sheetViews>
    <sheetView tabSelected="1" view="pageBreakPreview" zoomScale="70" zoomScaleNormal="100" workbookViewId="0">
      <pane ySplit="6" topLeftCell="A7" activePane="bottomLeft" state="frozen"/>
      <selection/>
      <selection pane="bottomLeft" activeCell="G7" sqref="G7:G151"/>
    </sheetView>
  </sheetViews>
  <sheetFormatPr defaultColWidth="9" defaultRowHeight="15.75" customHeight="1"/>
  <cols>
    <col min="1" max="1" width="4.33333333333333" style="48" customWidth="1"/>
    <col min="2" max="2" width="14.4083333333333" style="48" customWidth="1"/>
    <col min="3" max="3" width="27.65" style="48" customWidth="1"/>
    <col min="4" max="4" width="34.7" style="47" customWidth="1"/>
    <col min="5" max="5" width="31.9" style="47" customWidth="1"/>
    <col min="6" max="6" width="5.5" style="48" customWidth="1"/>
    <col min="7" max="7" width="8" style="48" customWidth="1"/>
    <col min="8" max="9" width="10.8333333333333" style="48" customWidth="1"/>
    <col min="10" max="16384" width="9" style="48"/>
  </cols>
  <sheetData>
    <row r="1" s="46" customFormat="1" ht="30" customHeight="1" spans="1:9">
      <c r="A1" s="49" t="s">
        <v>583</v>
      </c>
      <c r="B1" s="49"/>
      <c r="C1" s="49"/>
      <c r="D1" s="49"/>
      <c r="E1" s="49"/>
      <c r="F1" s="49"/>
      <c r="G1" s="49"/>
      <c r="H1" s="49"/>
      <c r="I1" s="49"/>
    </row>
    <row r="2" s="210" customFormat="1" ht="16.5" customHeight="1" spans="1:9">
      <c r="A2" s="50"/>
      <c r="B2" s="50"/>
      <c r="C2" s="50"/>
      <c r="D2" s="50"/>
      <c r="E2" s="50"/>
      <c r="F2" s="50"/>
      <c r="G2" s="50"/>
      <c r="H2" s="51"/>
      <c r="I2" s="51"/>
    </row>
    <row r="3" s="210" customFormat="1" ht="16.5" customHeight="1" spans="1:9">
      <c r="A3" s="90" t="str">
        <f>公用信息!E6</f>
        <v>被评估单位：杭州建德杭氧气体有限公司</v>
      </c>
      <c r="B3" s="52"/>
      <c r="C3" s="52"/>
      <c r="D3" s="214"/>
      <c r="E3" s="214"/>
      <c r="F3" s="52"/>
      <c r="G3" s="52"/>
      <c r="H3" s="52"/>
      <c r="I3" s="52"/>
    </row>
    <row r="4" s="210" customFormat="1" ht="57" customHeight="1" spans="1:9">
      <c r="A4" s="228" t="s">
        <v>584</v>
      </c>
      <c r="B4" s="229"/>
      <c r="C4" s="229"/>
      <c r="D4" s="229"/>
      <c r="E4" s="229"/>
      <c r="F4" s="229"/>
      <c r="G4" s="229"/>
      <c r="H4" s="229"/>
      <c r="I4" s="229"/>
    </row>
    <row r="5" s="211" customFormat="1" ht="16.5" customHeight="1" spans="1:9">
      <c r="A5" s="56" t="s">
        <v>175</v>
      </c>
      <c r="B5" s="56" t="s">
        <v>585</v>
      </c>
      <c r="C5" s="56" t="s">
        <v>586</v>
      </c>
      <c r="D5" s="56" t="s">
        <v>383</v>
      </c>
      <c r="E5" s="56" t="s">
        <v>418</v>
      </c>
      <c r="F5" s="186" t="s">
        <v>374</v>
      </c>
      <c r="G5" s="56" t="s">
        <v>375</v>
      </c>
      <c r="H5" s="56" t="s">
        <v>587</v>
      </c>
      <c r="I5" s="56" t="s">
        <v>404</v>
      </c>
    </row>
    <row r="6" s="211" customFormat="1" ht="16.5" customHeight="1" spans="1:9">
      <c r="A6" s="56"/>
      <c r="B6" s="56"/>
      <c r="C6" s="56"/>
      <c r="D6" s="56"/>
      <c r="E6" s="56"/>
      <c r="F6" s="186"/>
      <c r="G6" s="56"/>
      <c r="H6" s="56"/>
      <c r="I6" s="56"/>
    </row>
    <row r="7" s="211" customFormat="1" ht="16.5" customHeight="1" spans="1:9">
      <c r="A7" s="171">
        <v>1</v>
      </c>
      <c r="B7" s="230" t="s">
        <v>588</v>
      </c>
      <c r="C7" s="231" t="s">
        <v>589</v>
      </c>
      <c r="D7" s="56" t="s">
        <v>590</v>
      </c>
      <c r="E7" s="99" t="s">
        <v>591</v>
      </c>
      <c r="F7" s="99" t="s">
        <v>592</v>
      </c>
      <c r="G7" s="232">
        <v>1</v>
      </c>
      <c r="H7" s="91">
        <v>37936</v>
      </c>
      <c r="I7" s="91">
        <v>37936</v>
      </c>
    </row>
    <row r="8" s="211" customFormat="1" ht="16.5" customHeight="1" spans="1:9">
      <c r="A8" s="171">
        <v>2</v>
      </c>
      <c r="B8" s="230" t="s">
        <v>593</v>
      </c>
      <c r="C8" s="231" t="s">
        <v>589</v>
      </c>
      <c r="D8" s="56" t="s">
        <v>590</v>
      </c>
      <c r="E8" s="99" t="s">
        <v>591</v>
      </c>
      <c r="F8" s="99" t="s">
        <v>592</v>
      </c>
      <c r="G8" s="232">
        <v>1</v>
      </c>
      <c r="H8" s="91">
        <v>37936</v>
      </c>
      <c r="I8" s="91">
        <v>37936</v>
      </c>
    </row>
    <row r="9" s="211" customFormat="1" ht="16.5" customHeight="1" spans="1:9">
      <c r="A9" s="171">
        <v>3</v>
      </c>
      <c r="B9" s="230" t="s">
        <v>594</v>
      </c>
      <c r="C9" s="231" t="s">
        <v>595</v>
      </c>
      <c r="D9" s="56"/>
      <c r="E9" s="56"/>
      <c r="F9" s="99" t="s">
        <v>592</v>
      </c>
      <c r="G9" s="232">
        <v>1</v>
      </c>
      <c r="H9" s="91">
        <v>38104</v>
      </c>
      <c r="I9" s="91">
        <v>38104</v>
      </c>
    </row>
    <row r="10" s="211" customFormat="1" ht="16.5" customHeight="1" spans="1:9">
      <c r="A10" s="171">
        <v>4</v>
      </c>
      <c r="B10" s="230" t="s">
        <v>596</v>
      </c>
      <c r="C10" s="231" t="s">
        <v>595</v>
      </c>
      <c r="D10" s="56"/>
      <c r="E10" s="56"/>
      <c r="F10" s="99" t="s">
        <v>592</v>
      </c>
      <c r="G10" s="232">
        <v>1</v>
      </c>
      <c r="H10" s="91">
        <v>38104</v>
      </c>
      <c r="I10" s="91">
        <v>38104</v>
      </c>
    </row>
    <row r="11" s="211" customFormat="1" ht="16.5" customHeight="1" spans="1:9">
      <c r="A11" s="171">
        <v>5</v>
      </c>
      <c r="B11" s="230" t="s">
        <v>597</v>
      </c>
      <c r="C11" s="231" t="s">
        <v>598</v>
      </c>
      <c r="D11" s="56" t="s">
        <v>599</v>
      </c>
      <c r="E11" s="99" t="s">
        <v>600</v>
      </c>
      <c r="F11" s="99" t="s">
        <v>601</v>
      </c>
      <c r="G11" s="232">
        <v>1</v>
      </c>
      <c r="H11" s="91">
        <v>38332</v>
      </c>
      <c r="I11" s="91">
        <v>38332</v>
      </c>
    </row>
    <row r="12" s="211" customFormat="1" ht="16.5" customHeight="1" spans="1:9">
      <c r="A12" s="171">
        <v>6</v>
      </c>
      <c r="B12" s="230" t="s">
        <v>602</v>
      </c>
      <c r="C12" s="231" t="s">
        <v>603</v>
      </c>
      <c r="D12" s="99" t="s">
        <v>604</v>
      </c>
      <c r="E12" s="99" t="s">
        <v>605</v>
      </c>
      <c r="F12" s="99" t="s">
        <v>601</v>
      </c>
      <c r="G12" s="232">
        <v>1</v>
      </c>
      <c r="H12" s="91">
        <v>38104</v>
      </c>
      <c r="I12" s="91">
        <v>38104</v>
      </c>
    </row>
    <row r="13" s="210" customFormat="1" ht="16.5" customHeight="1" spans="1:9">
      <c r="A13" s="171">
        <v>7</v>
      </c>
      <c r="B13" s="230" t="s">
        <v>606</v>
      </c>
      <c r="C13" s="231" t="s">
        <v>607</v>
      </c>
      <c r="D13" s="56" t="s">
        <v>608</v>
      </c>
      <c r="E13" s="99" t="s">
        <v>609</v>
      </c>
      <c r="F13" s="99" t="s">
        <v>610</v>
      </c>
      <c r="G13" s="232">
        <v>1</v>
      </c>
      <c r="H13" s="91">
        <v>37936</v>
      </c>
      <c r="I13" s="91">
        <v>37936</v>
      </c>
    </row>
    <row r="14" s="210" customFormat="1" ht="16.5" customHeight="1" spans="1:9">
      <c r="A14" s="171">
        <v>8</v>
      </c>
      <c r="B14" s="230" t="s">
        <v>611</v>
      </c>
      <c r="C14" s="231" t="s">
        <v>607</v>
      </c>
      <c r="D14" s="56" t="s">
        <v>608</v>
      </c>
      <c r="E14" s="99" t="s">
        <v>609</v>
      </c>
      <c r="F14" s="99" t="s">
        <v>610</v>
      </c>
      <c r="G14" s="232">
        <v>1</v>
      </c>
      <c r="H14" s="91">
        <v>37936</v>
      </c>
      <c r="I14" s="91">
        <v>37936</v>
      </c>
    </row>
    <row r="15" s="210" customFormat="1" ht="16.5" customHeight="1" spans="1:9">
      <c r="A15" s="171">
        <v>9</v>
      </c>
      <c r="B15" s="230" t="s">
        <v>612</v>
      </c>
      <c r="C15" s="231" t="s">
        <v>613</v>
      </c>
      <c r="D15" s="56" t="s">
        <v>614</v>
      </c>
      <c r="E15" s="99" t="s">
        <v>615</v>
      </c>
      <c r="F15" s="99" t="s">
        <v>601</v>
      </c>
      <c r="G15" s="232">
        <v>1</v>
      </c>
      <c r="H15" s="91">
        <v>37936</v>
      </c>
      <c r="I15" s="91">
        <v>37936</v>
      </c>
    </row>
    <row r="16" s="210" customFormat="1" ht="16.5" customHeight="1" spans="1:9">
      <c r="A16" s="171">
        <v>10</v>
      </c>
      <c r="B16" s="230" t="s">
        <v>616</v>
      </c>
      <c r="C16" s="231" t="s">
        <v>617</v>
      </c>
      <c r="D16" s="56" t="s">
        <v>614</v>
      </c>
      <c r="E16" s="99" t="s">
        <v>615</v>
      </c>
      <c r="F16" s="99" t="s">
        <v>601</v>
      </c>
      <c r="G16" s="232">
        <v>1</v>
      </c>
      <c r="H16" s="91">
        <v>37936</v>
      </c>
      <c r="I16" s="91">
        <v>37936</v>
      </c>
    </row>
    <row r="17" s="210" customFormat="1" ht="16.5" customHeight="1" spans="1:9">
      <c r="A17" s="171">
        <v>11</v>
      </c>
      <c r="B17" s="230" t="s">
        <v>618</v>
      </c>
      <c r="C17" s="231" t="s">
        <v>619</v>
      </c>
      <c r="D17" s="56" t="s">
        <v>614</v>
      </c>
      <c r="E17" s="99" t="s">
        <v>615</v>
      </c>
      <c r="F17" s="99" t="s">
        <v>601</v>
      </c>
      <c r="G17" s="232">
        <v>1</v>
      </c>
      <c r="H17" s="91">
        <v>37936</v>
      </c>
      <c r="I17" s="91">
        <v>37936</v>
      </c>
    </row>
    <row r="18" s="210" customFormat="1" ht="16.5" customHeight="1" spans="1:9">
      <c r="A18" s="171">
        <v>12</v>
      </c>
      <c r="B18" s="233" t="s">
        <v>620</v>
      </c>
      <c r="C18" s="234" t="s">
        <v>621</v>
      </c>
      <c r="D18" s="56" t="s">
        <v>622</v>
      </c>
      <c r="E18" s="99" t="s">
        <v>623</v>
      </c>
      <c r="F18" s="99" t="s">
        <v>610</v>
      </c>
      <c r="G18" s="232">
        <v>1</v>
      </c>
      <c r="H18" s="91">
        <v>37936</v>
      </c>
      <c r="I18" s="91">
        <v>37936</v>
      </c>
    </row>
    <row r="19" s="210" customFormat="1" ht="16.5" customHeight="1" spans="1:9">
      <c r="A19" s="171">
        <v>13</v>
      </c>
      <c r="B19" s="233" t="s">
        <v>624</v>
      </c>
      <c r="C19" s="234" t="s">
        <v>621</v>
      </c>
      <c r="D19" s="99" t="s">
        <v>625</v>
      </c>
      <c r="E19" s="99" t="s">
        <v>623</v>
      </c>
      <c r="F19" s="99" t="s">
        <v>610</v>
      </c>
      <c r="G19" s="232">
        <v>1</v>
      </c>
      <c r="H19" s="91">
        <v>37936</v>
      </c>
      <c r="I19" s="91">
        <v>37936</v>
      </c>
    </row>
    <row r="20" s="210" customFormat="1" ht="16.5" customHeight="1" spans="1:9">
      <c r="A20" s="171">
        <v>14</v>
      </c>
      <c r="B20" s="230" t="s">
        <v>626</v>
      </c>
      <c r="C20" s="231" t="s">
        <v>627</v>
      </c>
      <c r="D20" s="56" t="s">
        <v>628</v>
      </c>
      <c r="E20" s="99" t="s">
        <v>629</v>
      </c>
      <c r="F20" s="99" t="s">
        <v>630</v>
      </c>
      <c r="G20" s="232">
        <v>1</v>
      </c>
      <c r="H20" s="91">
        <v>38332</v>
      </c>
      <c r="I20" s="91">
        <v>38332</v>
      </c>
    </row>
    <row r="21" s="210" customFormat="1" ht="16.5" customHeight="1" spans="1:9">
      <c r="A21" s="171">
        <v>15</v>
      </c>
      <c r="B21" s="230" t="s">
        <v>631</v>
      </c>
      <c r="C21" s="231" t="s">
        <v>627</v>
      </c>
      <c r="D21" s="56" t="s">
        <v>628</v>
      </c>
      <c r="E21" s="99" t="s">
        <v>629</v>
      </c>
      <c r="F21" s="99" t="s">
        <v>630</v>
      </c>
      <c r="G21" s="232">
        <v>1</v>
      </c>
      <c r="H21" s="91">
        <v>38332</v>
      </c>
      <c r="I21" s="91">
        <v>38332</v>
      </c>
    </row>
    <row r="22" s="210" customFormat="1" ht="16.5" customHeight="1" spans="1:9">
      <c r="A22" s="171">
        <v>16</v>
      </c>
      <c r="B22" s="230" t="s">
        <v>632</v>
      </c>
      <c r="C22" s="231" t="s">
        <v>603</v>
      </c>
      <c r="D22" s="99" t="s">
        <v>604</v>
      </c>
      <c r="E22" s="99" t="s">
        <v>605</v>
      </c>
      <c r="F22" s="99" t="s">
        <v>601</v>
      </c>
      <c r="G22" s="232">
        <v>1</v>
      </c>
      <c r="H22" s="91">
        <v>38104</v>
      </c>
      <c r="I22" s="91">
        <v>38104</v>
      </c>
    </row>
    <row r="23" s="210" customFormat="1" ht="16.5" customHeight="1" spans="1:9">
      <c r="A23" s="171">
        <v>17</v>
      </c>
      <c r="B23" s="230" t="s">
        <v>633</v>
      </c>
      <c r="C23" s="231" t="s">
        <v>634</v>
      </c>
      <c r="D23" s="56" t="s">
        <v>635</v>
      </c>
      <c r="E23" s="99" t="s">
        <v>615</v>
      </c>
      <c r="F23" s="99" t="s">
        <v>601</v>
      </c>
      <c r="G23" s="232">
        <v>1</v>
      </c>
      <c r="H23" s="91">
        <v>37936</v>
      </c>
      <c r="I23" s="91">
        <v>37936</v>
      </c>
    </row>
    <row r="24" s="210" customFormat="1" ht="16.5" customHeight="1" spans="1:9">
      <c r="A24" s="171">
        <v>18</v>
      </c>
      <c r="B24" s="230" t="s">
        <v>636</v>
      </c>
      <c r="C24" s="231" t="s">
        <v>637</v>
      </c>
      <c r="D24" s="56" t="s">
        <v>635</v>
      </c>
      <c r="E24" s="99" t="s">
        <v>615</v>
      </c>
      <c r="F24" s="99" t="s">
        <v>601</v>
      </c>
      <c r="G24" s="232">
        <v>1</v>
      </c>
      <c r="H24" s="91">
        <v>37936</v>
      </c>
      <c r="I24" s="91">
        <v>37936</v>
      </c>
    </row>
    <row r="25" s="210" customFormat="1" ht="16.5" customHeight="1" spans="1:9">
      <c r="A25" s="171">
        <v>19</v>
      </c>
      <c r="B25" s="230" t="s">
        <v>638</v>
      </c>
      <c r="C25" s="231" t="s">
        <v>639</v>
      </c>
      <c r="D25" s="56" t="s">
        <v>635</v>
      </c>
      <c r="E25" s="99" t="s">
        <v>615</v>
      </c>
      <c r="F25" s="99" t="s">
        <v>601</v>
      </c>
      <c r="G25" s="232">
        <v>1</v>
      </c>
      <c r="H25" s="91">
        <v>37936</v>
      </c>
      <c r="I25" s="91">
        <v>37936</v>
      </c>
    </row>
    <row r="26" s="210" customFormat="1" ht="16.5" customHeight="1" spans="1:9">
      <c r="A26" s="171">
        <v>20</v>
      </c>
      <c r="B26" s="230" t="s">
        <v>640</v>
      </c>
      <c r="C26" s="231" t="s">
        <v>641</v>
      </c>
      <c r="D26" s="56">
        <v>220816</v>
      </c>
      <c r="E26" s="99" t="s">
        <v>623</v>
      </c>
      <c r="F26" s="99" t="s">
        <v>610</v>
      </c>
      <c r="G26" s="232">
        <v>1</v>
      </c>
      <c r="H26" s="91">
        <v>38104</v>
      </c>
      <c r="I26" s="91">
        <v>38104</v>
      </c>
    </row>
    <row r="27" s="210" customFormat="1" ht="16.5" customHeight="1" spans="1:9">
      <c r="A27" s="171">
        <v>21</v>
      </c>
      <c r="B27" s="230" t="s">
        <v>642</v>
      </c>
      <c r="C27" s="231" t="s">
        <v>641</v>
      </c>
      <c r="D27" s="56">
        <v>220815</v>
      </c>
      <c r="E27" s="99" t="s">
        <v>623</v>
      </c>
      <c r="F27" s="99" t="s">
        <v>610</v>
      </c>
      <c r="G27" s="232">
        <v>1</v>
      </c>
      <c r="H27" s="91">
        <v>38104</v>
      </c>
      <c r="I27" s="91">
        <v>38104</v>
      </c>
    </row>
    <row r="28" s="210" customFormat="1" ht="16.5" customHeight="1" spans="1:9">
      <c r="A28" s="171">
        <v>22</v>
      </c>
      <c r="B28" s="233" t="s">
        <v>643</v>
      </c>
      <c r="C28" s="234" t="s">
        <v>644</v>
      </c>
      <c r="D28" s="56" t="s">
        <v>628</v>
      </c>
      <c r="E28" s="99" t="s">
        <v>645</v>
      </c>
      <c r="F28" s="99" t="s">
        <v>630</v>
      </c>
      <c r="G28" s="232">
        <v>1</v>
      </c>
      <c r="H28" s="91">
        <v>37936</v>
      </c>
      <c r="I28" s="91">
        <v>37936</v>
      </c>
    </row>
    <row r="29" s="210" customFormat="1" ht="16.5" customHeight="1" spans="1:9">
      <c r="A29" s="171">
        <v>23</v>
      </c>
      <c r="B29" s="233" t="s">
        <v>646</v>
      </c>
      <c r="C29" s="234" t="s">
        <v>627</v>
      </c>
      <c r="D29" s="56" t="s">
        <v>628</v>
      </c>
      <c r="E29" s="99" t="s">
        <v>645</v>
      </c>
      <c r="F29" s="99" t="s">
        <v>630</v>
      </c>
      <c r="G29" s="232">
        <v>1</v>
      </c>
      <c r="H29" s="91">
        <v>37936</v>
      </c>
      <c r="I29" s="91">
        <v>37936</v>
      </c>
    </row>
    <row r="30" s="210" customFormat="1" ht="16.5" customHeight="1" spans="1:9">
      <c r="A30" s="171">
        <v>24</v>
      </c>
      <c r="B30" s="233" t="s">
        <v>647</v>
      </c>
      <c r="C30" s="234" t="s">
        <v>648</v>
      </c>
      <c r="D30" s="56" t="s">
        <v>649</v>
      </c>
      <c r="E30" s="99" t="s">
        <v>650</v>
      </c>
      <c r="F30" s="99" t="s">
        <v>601</v>
      </c>
      <c r="G30" s="232">
        <v>1</v>
      </c>
      <c r="H30" s="91">
        <v>37936</v>
      </c>
      <c r="I30" s="91">
        <v>37936</v>
      </c>
    </row>
    <row r="31" s="210" customFormat="1" ht="16.5" customHeight="1" spans="1:9">
      <c r="A31" s="171">
        <v>25</v>
      </c>
      <c r="B31" s="230" t="s">
        <v>651</v>
      </c>
      <c r="C31" s="231" t="s">
        <v>652</v>
      </c>
      <c r="D31" s="56" t="s">
        <v>653</v>
      </c>
      <c r="E31" s="99" t="s">
        <v>654</v>
      </c>
      <c r="F31" s="99" t="s">
        <v>601</v>
      </c>
      <c r="G31" s="232">
        <v>1</v>
      </c>
      <c r="H31" s="91">
        <v>37936</v>
      </c>
      <c r="I31" s="91">
        <v>37936</v>
      </c>
    </row>
    <row r="32" s="210" customFormat="1" ht="16.5" customHeight="1" spans="1:9">
      <c r="A32" s="171">
        <v>26</v>
      </c>
      <c r="B32" s="230" t="s">
        <v>655</v>
      </c>
      <c r="C32" s="231" t="s">
        <v>652</v>
      </c>
      <c r="D32" s="56" t="s">
        <v>653</v>
      </c>
      <c r="E32" s="99" t="s">
        <v>654</v>
      </c>
      <c r="F32" s="99" t="s">
        <v>601</v>
      </c>
      <c r="G32" s="232">
        <v>1</v>
      </c>
      <c r="H32" s="91">
        <v>37936</v>
      </c>
      <c r="I32" s="91">
        <v>37936</v>
      </c>
    </row>
    <row r="33" s="210" customFormat="1" ht="16.5" customHeight="1" spans="1:9">
      <c r="A33" s="171">
        <v>27</v>
      </c>
      <c r="B33" s="230" t="s">
        <v>656</v>
      </c>
      <c r="C33" s="231" t="s">
        <v>652</v>
      </c>
      <c r="D33" s="56" t="s">
        <v>653</v>
      </c>
      <c r="E33" s="99" t="s">
        <v>654</v>
      </c>
      <c r="F33" s="99" t="s">
        <v>601</v>
      </c>
      <c r="G33" s="232">
        <v>1</v>
      </c>
      <c r="H33" s="91">
        <v>37936</v>
      </c>
      <c r="I33" s="91">
        <v>37936</v>
      </c>
    </row>
    <row r="34" s="210" customFormat="1" ht="16.5" customHeight="1" spans="1:9">
      <c r="A34" s="171">
        <v>28</v>
      </c>
      <c r="B34" s="230" t="s">
        <v>657</v>
      </c>
      <c r="C34" s="231" t="s">
        <v>652</v>
      </c>
      <c r="D34" s="56" t="s">
        <v>653</v>
      </c>
      <c r="E34" s="99" t="s">
        <v>654</v>
      </c>
      <c r="F34" s="99" t="s">
        <v>601</v>
      </c>
      <c r="G34" s="232">
        <v>1</v>
      </c>
      <c r="H34" s="91">
        <v>37936</v>
      </c>
      <c r="I34" s="91">
        <v>37936</v>
      </c>
    </row>
    <row r="35" s="210" customFormat="1" ht="16.5" customHeight="1" spans="1:9">
      <c r="A35" s="171">
        <v>29</v>
      </c>
      <c r="B35" s="233" t="s">
        <v>658</v>
      </c>
      <c r="C35" s="234" t="s">
        <v>659</v>
      </c>
      <c r="D35" s="56" t="s">
        <v>628</v>
      </c>
      <c r="E35" s="99" t="s">
        <v>645</v>
      </c>
      <c r="F35" s="99" t="s">
        <v>630</v>
      </c>
      <c r="G35" s="232">
        <v>1</v>
      </c>
      <c r="H35" s="91">
        <v>37936</v>
      </c>
      <c r="I35" s="91">
        <v>37936</v>
      </c>
    </row>
    <row r="36" s="210" customFormat="1" ht="16.5" customHeight="1" spans="1:9">
      <c r="A36" s="171">
        <v>30</v>
      </c>
      <c r="B36" s="233" t="s">
        <v>660</v>
      </c>
      <c r="C36" s="234" t="s">
        <v>661</v>
      </c>
      <c r="D36" s="56" t="s">
        <v>628</v>
      </c>
      <c r="E36" s="99" t="s">
        <v>645</v>
      </c>
      <c r="F36" s="99" t="s">
        <v>630</v>
      </c>
      <c r="G36" s="232">
        <v>1</v>
      </c>
      <c r="H36" s="91">
        <v>37936</v>
      </c>
      <c r="I36" s="91">
        <v>37936</v>
      </c>
    </row>
    <row r="37" s="210" customFormat="1" ht="16.5" customHeight="1" spans="1:9">
      <c r="A37" s="171">
        <v>31</v>
      </c>
      <c r="B37" s="233" t="s">
        <v>662</v>
      </c>
      <c r="C37" s="235" t="s">
        <v>663</v>
      </c>
      <c r="D37" s="56" t="s">
        <v>664</v>
      </c>
      <c r="E37" s="99" t="s">
        <v>665</v>
      </c>
      <c r="F37" s="99" t="s">
        <v>601</v>
      </c>
      <c r="G37" s="232">
        <v>1</v>
      </c>
      <c r="H37" s="91">
        <v>37936</v>
      </c>
      <c r="I37" s="91">
        <v>37936</v>
      </c>
    </row>
    <row r="38" s="210" customFormat="1" ht="16.5" customHeight="1" spans="1:9">
      <c r="A38" s="171">
        <v>32</v>
      </c>
      <c r="B38" s="230" t="s">
        <v>666</v>
      </c>
      <c r="C38" s="231" t="s">
        <v>667</v>
      </c>
      <c r="D38" s="56" t="s">
        <v>668</v>
      </c>
      <c r="E38" s="99" t="s">
        <v>669</v>
      </c>
      <c r="F38" s="99" t="s">
        <v>610</v>
      </c>
      <c r="G38" s="232">
        <v>1</v>
      </c>
      <c r="H38" s="91">
        <v>37936</v>
      </c>
      <c r="I38" s="91">
        <v>37936</v>
      </c>
    </row>
    <row r="39" s="210" customFormat="1" ht="16.5" customHeight="1" spans="1:9">
      <c r="A39" s="171">
        <v>33</v>
      </c>
      <c r="B39" s="236" t="s">
        <v>670</v>
      </c>
      <c r="C39" s="231" t="s">
        <v>667</v>
      </c>
      <c r="D39" s="56" t="s">
        <v>668</v>
      </c>
      <c r="E39" s="99" t="s">
        <v>669</v>
      </c>
      <c r="F39" s="99" t="s">
        <v>610</v>
      </c>
      <c r="G39" s="232">
        <v>1</v>
      </c>
      <c r="H39" s="91">
        <v>37936</v>
      </c>
      <c r="I39" s="91">
        <v>37936</v>
      </c>
    </row>
    <row r="40" s="210" customFormat="1" ht="16.5" customHeight="1" spans="1:9">
      <c r="A40" s="171">
        <v>34</v>
      </c>
      <c r="B40" s="236" t="s">
        <v>671</v>
      </c>
      <c r="C40" s="231" t="s">
        <v>672</v>
      </c>
      <c r="D40" s="56" t="s">
        <v>673</v>
      </c>
      <c r="E40" s="56"/>
      <c r="F40" s="99" t="s">
        <v>630</v>
      </c>
      <c r="G40" s="232">
        <v>175</v>
      </c>
      <c r="H40" s="91">
        <v>39445</v>
      </c>
      <c r="I40" s="91">
        <v>39445</v>
      </c>
    </row>
    <row r="41" s="210" customFormat="1" ht="16.5" customHeight="1" spans="1:9">
      <c r="A41" s="171">
        <v>35</v>
      </c>
      <c r="B41" s="236" t="s">
        <v>674</v>
      </c>
      <c r="C41" s="231" t="s">
        <v>675</v>
      </c>
      <c r="D41" s="56"/>
      <c r="E41" s="56"/>
      <c r="F41" s="99" t="s">
        <v>610</v>
      </c>
      <c r="G41" s="232">
        <v>1</v>
      </c>
      <c r="H41" s="91">
        <v>37936</v>
      </c>
      <c r="I41" s="91">
        <v>37936</v>
      </c>
    </row>
    <row r="42" s="210" customFormat="1" ht="16.5" customHeight="1" spans="1:9">
      <c r="A42" s="171">
        <v>36</v>
      </c>
      <c r="B42" s="236" t="s">
        <v>676</v>
      </c>
      <c r="C42" s="231" t="s">
        <v>677</v>
      </c>
      <c r="D42" s="56" t="s">
        <v>678</v>
      </c>
      <c r="E42" s="56"/>
      <c r="F42" s="99" t="s">
        <v>630</v>
      </c>
      <c r="G42" s="232">
        <v>150</v>
      </c>
      <c r="H42" s="91">
        <v>38281</v>
      </c>
      <c r="I42" s="91">
        <v>38281</v>
      </c>
    </row>
    <row r="43" s="210" customFormat="1" ht="16.5" customHeight="1" spans="1:9">
      <c r="A43" s="171">
        <v>37</v>
      </c>
      <c r="B43" s="236" t="s">
        <v>679</v>
      </c>
      <c r="C43" s="231" t="s">
        <v>680</v>
      </c>
      <c r="D43" s="56" t="s">
        <v>681</v>
      </c>
      <c r="E43" s="99" t="s">
        <v>682</v>
      </c>
      <c r="F43" s="99" t="s">
        <v>601</v>
      </c>
      <c r="G43" s="232">
        <v>1</v>
      </c>
      <c r="H43" s="91">
        <v>38104</v>
      </c>
      <c r="I43" s="91">
        <v>38104</v>
      </c>
    </row>
    <row r="44" s="210" customFormat="1" ht="16.5" customHeight="1" spans="1:9">
      <c r="A44" s="171">
        <v>38</v>
      </c>
      <c r="B44" s="236" t="s">
        <v>683</v>
      </c>
      <c r="C44" s="231" t="s">
        <v>684</v>
      </c>
      <c r="D44" s="56" t="s">
        <v>685</v>
      </c>
      <c r="E44" s="56"/>
      <c r="F44" s="99" t="s">
        <v>630</v>
      </c>
      <c r="G44" s="232">
        <v>127</v>
      </c>
      <c r="H44" s="91">
        <v>38281</v>
      </c>
      <c r="I44" s="91">
        <v>38281</v>
      </c>
    </row>
    <row r="45" s="210" customFormat="1" ht="16.5" customHeight="1" spans="1:9">
      <c r="A45" s="171">
        <v>39</v>
      </c>
      <c r="B45" s="236" t="s">
        <v>686</v>
      </c>
      <c r="C45" s="231" t="s">
        <v>687</v>
      </c>
      <c r="D45" s="56" t="s">
        <v>688</v>
      </c>
      <c r="E45" s="56"/>
      <c r="F45" s="99" t="s">
        <v>630</v>
      </c>
      <c r="G45" s="232">
        <v>340</v>
      </c>
      <c r="H45" s="91">
        <v>39181</v>
      </c>
      <c r="I45" s="91">
        <v>39181</v>
      </c>
    </row>
    <row r="46" s="210" customFormat="1" ht="16.5" customHeight="1" spans="1:9">
      <c r="A46" s="171">
        <v>40</v>
      </c>
      <c r="B46" s="236" t="s">
        <v>689</v>
      </c>
      <c r="C46" s="231" t="s">
        <v>690</v>
      </c>
      <c r="D46" s="56" t="s">
        <v>691</v>
      </c>
      <c r="E46" s="56"/>
      <c r="F46" s="99" t="s">
        <v>630</v>
      </c>
      <c r="G46" s="232">
        <v>100</v>
      </c>
      <c r="H46" s="91">
        <v>38281</v>
      </c>
      <c r="I46" s="91">
        <v>38281</v>
      </c>
    </row>
    <row r="47" s="210" customFormat="1" ht="16.5" customHeight="1" spans="1:9">
      <c r="A47" s="171">
        <v>41</v>
      </c>
      <c r="B47" s="237" t="s">
        <v>692</v>
      </c>
      <c r="C47" s="235" t="s">
        <v>693</v>
      </c>
      <c r="D47" s="56" t="s">
        <v>694</v>
      </c>
      <c r="E47" s="99" t="s">
        <v>695</v>
      </c>
      <c r="F47" s="99" t="s">
        <v>630</v>
      </c>
      <c r="G47" s="232">
        <v>1</v>
      </c>
      <c r="H47" s="91">
        <v>37936</v>
      </c>
      <c r="I47" s="91">
        <v>37936</v>
      </c>
    </row>
    <row r="48" s="210" customFormat="1" ht="16.5" customHeight="1" spans="1:9">
      <c r="A48" s="171">
        <v>42</v>
      </c>
      <c r="B48" s="237" t="s">
        <v>696</v>
      </c>
      <c r="C48" s="235" t="s">
        <v>693</v>
      </c>
      <c r="D48" s="56" t="s">
        <v>694</v>
      </c>
      <c r="E48" s="99" t="s">
        <v>695</v>
      </c>
      <c r="F48" s="99" t="s">
        <v>630</v>
      </c>
      <c r="G48" s="232">
        <v>1</v>
      </c>
      <c r="H48" s="91">
        <v>37936</v>
      </c>
      <c r="I48" s="91">
        <v>37936</v>
      </c>
    </row>
    <row r="49" s="210" customFormat="1" ht="16.5" customHeight="1" spans="1:9">
      <c r="A49" s="171">
        <v>43</v>
      </c>
      <c r="B49" s="237" t="s">
        <v>697</v>
      </c>
      <c r="C49" s="235" t="s">
        <v>693</v>
      </c>
      <c r="D49" s="56" t="s">
        <v>694</v>
      </c>
      <c r="E49" s="99" t="s">
        <v>695</v>
      </c>
      <c r="F49" s="99" t="s">
        <v>630</v>
      </c>
      <c r="G49" s="232">
        <v>1</v>
      </c>
      <c r="H49" s="91">
        <v>37936</v>
      </c>
      <c r="I49" s="91">
        <v>37936</v>
      </c>
    </row>
    <row r="50" s="210" customFormat="1" ht="16.5" customHeight="1" spans="1:9">
      <c r="A50" s="171">
        <v>44</v>
      </c>
      <c r="B50" s="237" t="s">
        <v>698</v>
      </c>
      <c r="C50" s="235" t="s">
        <v>693</v>
      </c>
      <c r="D50" s="56" t="s">
        <v>694</v>
      </c>
      <c r="E50" s="99" t="s">
        <v>695</v>
      </c>
      <c r="F50" s="99" t="s">
        <v>630</v>
      </c>
      <c r="G50" s="232">
        <v>1</v>
      </c>
      <c r="H50" s="91">
        <v>37936</v>
      </c>
      <c r="I50" s="91">
        <v>37936</v>
      </c>
    </row>
    <row r="51" s="210" customFormat="1" ht="16.5" customHeight="1" spans="1:9">
      <c r="A51" s="171">
        <v>45</v>
      </c>
      <c r="B51" s="237" t="s">
        <v>699</v>
      </c>
      <c r="C51" s="238" t="s">
        <v>693</v>
      </c>
      <c r="D51" s="56" t="s">
        <v>694</v>
      </c>
      <c r="E51" s="99" t="s">
        <v>695</v>
      </c>
      <c r="F51" s="99" t="s">
        <v>630</v>
      </c>
      <c r="G51" s="232">
        <v>1</v>
      </c>
      <c r="H51" s="91">
        <v>37936</v>
      </c>
      <c r="I51" s="91">
        <v>37936</v>
      </c>
    </row>
    <row r="52" s="210" customFormat="1" ht="16.5" customHeight="1" spans="1:9">
      <c r="A52" s="171">
        <v>46</v>
      </c>
      <c r="B52" s="237" t="s">
        <v>700</v>
      </c>
      <c r="C52" s="234" t="s">
        <v>693</v>
      </c>
      <c r="D52" s="56" t="s">
        <v>694</v>
      </c>
      <c r="E52" s="99" t="s">
        <v>695</v>
      </c>
      <c r="F52" s="99" t="s">
        <v>630</v>
      </c>
      <c r="G52" s="232">
        <v>1</v>
      </c>
      <c r="H52" s="91">
        <v>37936</v>
      </c>
      <c r="I52" s="91">
        <v>37936</v>
      </c>
    </row>
    <row r="53" s="210" customFormat="1" ht="16.5" customHeight="1" spans="1:9">
      <c r="A53" s="171">
        <v>47</v>
      </c>
      <c r="B53" s="237" t="s">
        <v>701</v>
      </c>
      <c r="C53" s="238" t="s">
        <v>693</v>
      </c>
      <c r="D53" s="56" t="s">
        <v>694</v>
      </c>
      <c r="E53" s="99" t="s">
        <v>695</v>
      </c>
      <c r="F53" s="99" t="s">
        <v>630</v>
      </c>
      <c r="G53" s="232">
        <v>1</v>
      </c>
      <c r="H53" s="91">
        <v>37936</v>
      </c>
      <c r="I53" s="91">
        <v>37936</v>
      </c>
    </row>
    <row r="54" s="210" customFormat="1" ht="16.5" customHeight="1" spans="1:9">
      <c r="A54" s="171">
        <v>48</v>
      </c>
      <c r="B54" s="237" t="s">
        <v>702</v>
      </c>
      <c r="C54" s="238" t="s">
        <v>703</v>
      </c>
      <c r="D54" s="56"/>
      <c r="E54" s="56"/>
      <c r="F54" s="99" t="s">
        <v>630</v>
      </c>
      <c r="G54" s="232">
        <v>1</v>
      </c>
      <c r="H54" s="91">
        <v>37936</v>
      </c>
      <c r="I54" s="91">
        <v>37936</v>
      </c>
    </row>
    <row r="55" s="210" customFormat="1" ht="16.5" customHeight="1" spans="1:9">
      <c r="A55" s="171">
        <v>49</v>
      </c>
      <c r="B55" s="236" t="s">
        <v>704</v>
      </c>
      <c r="C55" s="231" t="s">
        <v>705</v>
      </c>
      <c r="D55" s="56" t="s">
        <v>706</v>
      </c>
      <c r="E55" s="56"/>
      <c r="F55" s="99" t="s">
        <v>630</v>
      </c>
      <c r="G55" s="232">
        <v>128</v>
      </c>
      <c r="H55" s="91">
        <v>39510</v>
      </c>
      <c r="I55" s="91">
        <v>39510</v>
      </c>
    </row>
    <row r="56" s="210" customFormat="1" ht="16.5" customHeight="1" spans="1:9">
      <c r="A56" s="171">
        <v>50</v>
      </c>
      <c r="B56" s="237" t="s">
        <v>707</v>
      </c>
      <c r="C56" s="235" t="s">
        <v>598</v>
      </c>
      <c r="D56" s="56" t="s">
        <v>708</v>
      </c>
      <c r="E56" s="99" t="s">
        <v>600</v>
      </c>
      <c r="F56" s="99" t="s">
        <v>601</v>
      </c>
      <c r="G56" s="232">
        <v>1</v>
      </c>
      <c r="H56" s="91">
        <v>37936</v>
      </c>
      <c r="I56" s="91">
        <v>37936</v>
      </c>
    </row>
    <row r="57" s="210" customFormat="1" ht="16.5" customHeight="1" spans="1:9">
      <c r="A57" s="171">
        <v>51</v>
      </c>
      <c r="B57" s="237" t="s">
        <v>709</v>
      </c>
      <c r="C57" s="235" t="s">
        <v>598</v>
      </c>
      <c r="D57" s="56" t="s">
        <v>708</v>
      </c>
      <c r="E57" s="99" t="s">
        <v>600</v>
      </c>
      <c r="F57" s="99" t="s">
        <v>601</v>
      </c>
      <c r="G57" s="232">
        <v>1</v>
      </c>
      <c r="H57" s="91">
        <v>37936</v>
      </c>
      <c r="I57" s="91">
        <v>37936</v>
      </c>
    </row>
    <row r="58" s="210" customFormat="1" ht="16.5" customHeight="1" spans="1:9">
      <c r="A58" s="171">
        <v>52</v>
      </c>
      <c r="B58" s="236" t="s">
        <v>710</v>
      </c>
      <c r="C58" s="231" t="s">
        <v>711</v>
      </c>
      <c r="D58" s="56"/>
      <c r="E58" s="56"/>
      <c r="F58" s="99" t="s">
        <v>601</v>
      </c>
      <c r="G58" s="232">
        <v>1</v>
      </c>
      <c r="H58" s="91">
        <v>38281</v>
      </c>
      <c r="I58" s="91">
        <v>38281</v>
      </c>
    </row>
    <row r="59" s="210" customFormat="1" ht="16.5" customHeight="1" spans="1:9">
      <c r="A59" s="171">
        <v>53</v>
      </c>
      <c r="B59" s="236" t="s">
        <v>712</v>
      </c>
      <c r="C59" s="231" t="s">
        <v>713</v>
      </c>
      <c r="D59" s="56"/>
      <c r="E59" s="99" t="s">
        <v>714</v>
      </c>
      <c r="F59" s="99" t="s">
        <v>601</v>
      </c>
      <c r="G59" s="232">
        <v>1</v>
      </c>
      <c r="H59" s="91">
        <v>38104</v>
      </c>
      <c r="I59" s="91">
        <v>38104</v>
      </c>
    </row>
    <row r="60" s="210" customFormat="1" ht="16.5" customHeight="1" spans="1:9">
      <c r="A60" s="171">
        <v>54</v>
      </c>
      <c r="B60" s="236" t="s">
        <v>715</v>
      </c>
      <c r="C60" s="231" t="s">
        <v>716</v>
      </c>
      <c r="D60" s="56" t="s">
        <v>717</v>
      </c>
      <c r="E60" s="99" t="s">
        <v>718</v>
      </c>
      <c r="F60" s="99" t="s">
        <v>601</v>
      </c>
      <c r="G60" s="232">
        <v>1</v>
      </c>
      <c r="H60" s="91">
        <v>40889</v>
      </c>
      <c r="I60" s="91">
        <v>40889</v>
      </c>
    </row>
    <row r="61" s="210" customFormat="1" ht="16.5" customHeight="1" spans="1:9">
      <c r="A61" s="171">
        <v>55</v>
      </c>
      <c r="B61" s="237" t="s">
        <v>719</v>
      </c>
      <c r="C61" s="234" t="s">
        <v>720</v>
      </c>
      <c r="D61" s="56" t="s">
        <v>721</v>
      </c>
      <c r="E61" s="99" t="s">
        <v>645</v>
      </c>
      <c r="F61" s="99" t="s">
        <v>601</v>
      </c>
      <c r="G61" s="232">
        <v>1</v>
      </c>
      <c r="H61" s="91">
        <v>37936</v>
      </c>
      <c r="I61" s="91">
        <v>37936</v>
      </c>
    </row>
    <row r="62" s="210" customFormat="1" ht="16.5" customHeight="1" spans="1:9">
      <c r="A62" s="171">
        <v>56</v>
      </c>
      <c r="B62" s="237" t="s">
        <v>722</v>
      </c>
      <c r="C62" s="234" t="s">
        <v>723</v>
      </c>
      <c r="D62" s="56" t="s">
        <v>724</v>
      </c>
      <c r="E62" s="56"/>
      <c r="F62" s="99" t="s">
        <v>601</v>
      </c>
      <c r="G62" s="232">
        <v>1</v>
      </c>
      <c r="H62" s="91">
        <v>37936</v>
      </c>
      <c r="I62" s="91">
        <v>37936</v>
      </c>
    </row>
    <row r="63" s="210" customFormat="1" ht="16.5" customHeight="1" spans="1:9">
      <c r="A63" s="171">
        <v>57</v>
      </c>
      <c r="B63" s="236" t="s">
        <v>725</v>
      </c>
      <c r="C63" s="231" t="s">
        <v>723</v>
      </c>
      <c r="D63" s="56" t="s">
        <v>724</v>
      </c>
      <c r="E63" s="56"/>
      <c r="F63" s="99" t="s">
        <v>601</v>
      </c>
      <c r="G63" s="232">
        <v>1</v>
      </c>
      <c r="H63" s="91">
        <v>37936</v>
      </c>
      <c r="I63" s="91">
        <v>37936</v>
      </c>
    </row>
    <row r="64" s="210" customFormat="1" ht="16.5" customHeight="1" spans="1:9">
      <c r="A64" s="171">
        <v>58</v>
      </c>
      <c r="B64" s="236" t="s">
        <v>726</v>
      </c>
      <c r="C64" s="231" t="s">
        <v>723</v>
      </c>
      <c r="D64" s="56" t="s">
        <v>724</v>
      </c>
      <c r="E64" s="56"/>
      <c r="F64" s="99" t="s">
        <v>601</v>
      </c>
      <c r="G64" s="232">
        <v>1</v>
      </c>
      <c r="H64" s="91">
        <v>37936</v>
      </c>
      <c r="I64" s="91">
        <v>37936</v>
      </c>
    </row>
    <row r="65" s="210" customFormat="1" ht="16.5" customHeight="1" spans="1:9">
      <c r="A65" s="171">
        <v>59</v>
      </c>
      <c r="B65" s="237" t="s">
        <v>727</v>
      </c>
      <c r="C65" s="235" t="s">
        <v>728</v>
      </c>
      <c r="D65" s="56" t="s">
        <v>729</v>
      </c>
      <c r="E65" s="99" t="s">
        <v>695</v>
      </c>
      <c r="F65" s="99" t="s">
        <v>610</v>
      </c>
      <c r="G65" s="232">
        <v>1</v>
      </c>
      <c r="H65" s="91">
        <v>37936</v>
      </c>
      <c r="I65" s="91">
        <v>37936</v>
      </c>
    </row>
    <row r="66" s="210" customFormat="1" ht="16.5" customHeight="1" spans="1:9">
      <c r="A66" s="171">
        <v>60</v>
      </c>
      <c r="B66" s="237" t="s">
        <v>730</v>
      </c>
      <c r="C66" s="235" t="s">
        <v>728</v>
      </c>
      <c r="D66" s="56" t="s">
        <v>729</v>
      </c>
      <c r="E66" s="99" t="s">
        <v>695</v>
      </c>
      <c r="F66" s="99" t="s">
        <v>610</v>
      </c>
      <c r="G66" s="232">
        <v>1</v>
      </c>
      <c r="H66" s="91">
        <v>37936</v>
      </c>
      <c r="I66" s="91">
        <v>37936</v>
      </c>
    </row>
    <row r="67" s="210" customFormat="1" ht="16.5" customHeight="1" spans="1:9">
      <c r="A67" s="171">
        <v>61</v>
      </c>
      <c r="B67" s="237" t="s">
        <v>731</v>
      </c>
      <c r="C67" s="235" t="s">
        <v>728</v>
      </c>
      <c r="D67" s="56" t="s">
        <v>729</v>
      </c>
      <c r="E67" s="99" t="s">
        <v>695</v>
      </c>
      <c r="F67" s="99" t="s">
        <v>610</v>
      </c>
      <c r="G67" s="232">
        <v>1</v>
      </c>
      <c r="H67" s="91">
        <v>37936</v>
      </c>
      <c r="I67" s="91">
        <v>37936</v>
      </c>
    </row>
    <row r="68" s="210" customFormat="1" ht="16.5" customHeight="1" spans="1:9">
      <c r="A68" s="171">
        <v>62</v>
      </c>
      <c r="B68" s="236" t="s">
        <v>732</v>
      </c>
      <c r="C68" s="231" t="s">
        <v>733</v>
      </c>
      <c r="D68" s="56" t="s">
        <v>734</v>
      </c>
      <c r="E68" s="99" t="s">
        <v>735</v>
      </c>
      <c r="F68" s="99" t="s">
        <v>630</v>
      </c>
      <c r="G68" s="232">
        <v>1</v>
      </c>
      <c r="H68" s="91">
        <v>37936</v>
      </c>
      <c r="I68" s="91">
        <v>37936</v>
      </c>
    </row>
    <row r="69" s="210" customFormat="1" ht="16.5" customHeight="1" spans="1:9">
      <c r="A69" s="171">
        <v>63</v>
      </c>
      <c r="B69" s="237" t="s">
        <v>736</v>
      </c>
      <c r="C69" s="235" t="s">
        <v>737</v>
      </c>
      <c r="D69" s="56"/>
      <c r="E69" s="56"/>
      <c r="F69" s="99" t="s">
        <v>630</v>
      </c>
      <c r="G69" s="232">
        <v>1</v>
      </c>
      <c r="H69" s="91">
        <v>37936</v>
      </c>
      <c r="I69" s="91">
        <v>37936</v>
      </c>
    </row>
    <row r="70" s="210" customFormat="1" ht="16.5" customHeight="1" spans="1:9">
      <c r="A70" s="171">
        <v>64</v>
      </c>
      <c r="B70" s="237" t="s">
        <v>738</v>
      </c>
      <c r="C70" s="235" t="s">
        <v>737</v>
      </c>
      <c r="D70" s="56"/>
      <c r="E70" s="56"/>
      <c r="F70" s="99" t="s">
        <v>630</v>
      </c>
      <c r="G70" s="232">
        <v>1</v>
      </c>
      <c r="H70" s="91">
        <v>37936</v>
      </c>
      <c r="I70" s="91">
        <v>37936</v>
      </c>
    </row>
    <row r="71" s="210" customFormat="1" ht="16.5" customHeight="1" spans="1:9">
      <c r="A71" s="171">
        <v>65</v>
      </c>
      <c r="B71" s="236" t="s">
        <v>739</v>
      </c>
      <c r="C71" s="231" t="s">
        <v>740</v>
      </c>
      <c r="D71" s="56" t="s">
        <v>741</v>
      </c>
      <c r="E71" s="56"/>
      <c r="F71" s="99" t="s">
        <v>601</v>
      </c>
      <c r="G71" s="232">
        <v>1</v>
      </c>
      <c r="H71" s="91">
        <v>39197</v>
      </c>
      <c r="I71" s="91">
        <v>39197</v>
      </c>
    </row>
    <row r="72" s="210" customFormat="1" ht="16.5" customHeight="1" spans="1:9">
      <c r="A72" s="171">
        <v>66</v>
      </c>
      <c r="B72" s="236" t="s">
        <v>742</v>
      </c>
      <c r="C72" s="231" t="s">
        <v>743</v>
      </c>
      <c r="D72" s="99" t="s">
        <v>744</v>
      </c>
      <c r="E72" s="99" t="s">
        <v>745</v>
      </c>
      <c r="F72" s="99" t="s">
        <v>630</v>
      </c>
      <c r="G72" s="232">
        <v>1</v>
      </c>
      <c r="H72" s="91">
        <v>40178</v>
      </c>
      <c r="I72" s="91">
        <v>40178</v>
      </c>
    </row>
    <row r="73" s="210" customFormat="1" ht="16.5" customHeight="1" spans="1:9">
      <c r="A73" s="171">
        <v>67</v>
      </c>
      <c r="B73" s="236" t="s">
        <v>746</v>
      </c>
      <c r="C73" s="231" t="s">
        <v>747</v>
      </c>
      <c r="D73" s="56" t="s">
        <v>748</v>
      </c>
      <c r="E73" s="56"/>
      <c r="F73" s="99" t="s">
        <v>630</v>
      </c>
      <c r="G73" s="232">
        <v>1</v>
      </c>
      <c r="H73" s="91">
        <v>37936</v>
      </c>
      <c r="I73" s="91">
        <v>37936</v>
      </c>
    </row>
    <row r="74" s="210" customFormat="1" ht="16.5" customHeight="1" spans="1:9">
      <c r="A74" s="171">
        <v>68</v>
      </c>
      <c r="B74" s="236" t="s">
        <v>749</v>
      </c>
      <c r="C74" s="231" t="s">
        <v>750</v>
      </c>
      <c r="D74" s="56" t="s">
        <v>748</v>
      </c>
      <c r="E74" s="56"/>
      <c r="F74" s="99" t="s">
        <v>630</v>
      </c>
      <c r="G74" s="232">
        <v>1</v>
      </c>
      <c r="H74" s="91">
        <v>37936</v>
      </c>
      <c r="I74" s="91">
        <v>37936</v>
      </c>
    </row>
    <row r="75" s="210" customFormat="1" ht="16.5" customHeight="1" spans="1:9">
      <c r="A75" s="171">
        <v>69</v>
      </c>
      <c r="B75" s="236" t="s">
        <v>751</v>
      </c>
      <c r="C75" s="231" t="s">
        <v>752</v>
      </c>
      <c r="D75" s="56" t="s">
        <v>753</v>
      </c>
      <c r="E75" s="99" t="s">
        <v>754</v>
      </c>
      <c r="F75" s="99" t="s">
        <v>601</v>
      </c>
      <c r="G75" s="232">
        <v>1</v>
      </c>
      <c r="H75" s="91">
        <v>39690</v>
      </c>
      <c r="I75" s="91">
        <v>39690</v>
      </c>
    </row>
    <row r="76" s="210" customFormat="1" ht="16.5" customHeight="1" spans="1:9">
      <c r="A76" s="171">
        <v>70</v>
      </c>
      <c r="B76" s="236" t="s">
        <v>755</v>
      </c>
      <c r="C76" s="231" t="s">
        <v>756</v>
      </c>
      <c r="D76" s="56" t="s">
        <v>748</v>
      </c>
      <c r="E76" s="56"/>
      <c r="F76" s="99" t="s">
        <v>630</v>
      </c>
      <c r="G76" s="232">
        <v>1</v>
      </c>
      <c r="H76" s="91">
        <v>39352</v>
      </c>
      <c r="I76" s="91">
        <v>39352</v>
      </c>
    </row>
    <row r="77" s="210" customFormat="1" ht="16.5" customHeight="1" spans="1:9">
      <c r="A77" s="171">
        <v>71</v>
      </c>
      <c r="B77" s="236" t="s">
        <v>757</v>
      </c>
      <c r="C77" s="231" t="s">
        <v>758</v>
      </c>
      <c r="D77" s="56" t="s">
        <v>748</v>
      </c>
      <c r="E77" s="56"/>
      <c r="F77" s="99" t="s">
        <v>630</v>
      </c>
      <c r="G77" s="232">
        <v>1</v>
      </c>
      <c r="H77" s="91">
        <v>39352</v>
      </c>
      <c r="I77" s="91">
        <v>39352</v>
      </c>
    </row>
    <row r="78" s="210" customFormat="1" ht="16.5" customHeight="1" spans="1:9">
      <c r="A78" s="171">
        <v>72</v>
      </c>
      <c r="B78" s="236" t="s">
        <v>759</v>
      </c>
      <c r="C78" s="231" t="s">
        <v>760</v>
      </c>
      <c r="D78" s="56" t="s">
        <v>761</v>
      </c>
      <c r="E78" s="99" t="s">
        <v>762</v>
      </c>
      <c r="F78" s="99" t="s">
        <v>601</v>
      </c>
      <c r="G78" s="232">
        <v>1</v>
      </c>
      <c r="H78" s="91">
        <v>38104</v>
      </c>
      <c r="I78" s="91">
        <v>38104</v>
      </c>
    </row>
    <row r="79" s="210" customFormat="1" ht="16.5" customHeight="1" spans="1:9">
      <c r="A79" s="171">
        <v>73</v>
      </c>
      <c r="B79" s="236" t="s">
        <v>763</v>
      </c>
      <c r="C79" s="231" t="s">
        <v>764</v>
      </c>
      <c r="D79" s="56" t="s">
        <v>748</v>
      </c>
      <c r="E79" s="56"/>
      <c r="F79" s="99" t="s">
        <v>630</v>
      </c>
      <c r="G79" s="232">
        <v>1</v>
      </c>
      <c r="H79" s="91">
        <v>39022</v>
      </c>
      <c r="I79" s="91">
        <v>39022</v>
      </c>
    </row>
    <row r="80" s="210" customFormat="1" ht="16.5" customHeight="1" spans="1:9">
      <c r="A80" s="171">
        <v>74</v>
      </c>
      <c r="B80" s="236" t="s">
        <v>765</v>
      </c>
      <c r="C80" s="231" t="s">
        <v>766</v>
      </c>
      <c r="D80" s="56" t="s">
        <v>748</v>
      </c>
      <c r="E80" s="56"/>
      <c r="F80" s="99" t="s">
        <v>630</v>
      </c>
      <c r="G80" s="232">
        <v>1</v>
      </c>
      <c r="H80" s="91">
        <v>39022</v>
      </c>
      <c r="I80" s="91">
        <v>39022</v>
      </c>
    </row>
    <row r="81" s="210" customFormat="1" ht="16.5" customHeight="1" spans="1:9">
      <c r="A81" s="171">
        <v>75</v>
      </c>
      <c r="B81" s="236" t="s">
        <v>767</v>
      </c>
      <c r="C81" s="231" t="s">
        <v>768</v>
      </c>
      <c r="D81" s="56" t="s">
        <v>753</v>
      </c>
      <c r="E81" s="99" t="s">
        <v>754</v>
      </c>
      <c r="F81" s="99" t="s">
        <v>630</v>
      </c>
      <c r="G81" s="232">
        <v>1</v>
      </c>
      <c r="H81" s="91">
        <v>39690</v>
      </c>
      <c r="I81" s="91">
        <v>39690</v>
      </c>
    </row>
    <row r="82" s="210" customFormat="1" ht="16.5" customHeight="1" spans="1:9">
      <c r="A82" s="171">
        <v>76</v>
      </c>
      <c r="B82" s="236" t="s">
        <v>769</v>
      </c>
      <c r="C82" s="231" t="s">
        <v>770</v>
      </c>
      <c r="D82" s="99" t="s">
        <v>771</v>
      </c>
      <c r="E82" s="56"/>
      <c r="F82" s="99" t="s">
        <v>601</v>
      </c>
      <c r="G82" s="232">
        <v>1</v>
      </c>
      <c r="H82" s="91">
        <v>39568</v>
      </c>
      <c r="I82" s="91">
        <v>39568</v>
      </c>
    </row>
    <row r="83" s="210" customFormat="1" ht="16.5" customHeight="1" spans="1:9">
      <c r="A83" s="171">
        <v>77</v>
      </c>
      <c r="B83" s="236" t="s">
        <v>772</v>
      </c>
      <c r="C83" s="231" t="s">
        <v>773</v>
      </c>
      <c r="D83" s="56" t="s">
        <v>748</v>
      </c>
      <c r="E83" s="56"/>
      <c r="F83" s="99" t="s">
        <v>630</v>
      </c>
      <c r="G83" s="232">
        <v>1</v>
      </c>
      <c r="H83" s="91">
        <v>40663</v>
      </c>
      <c r="I83" s="91">
        <v>40663</v>
      </c>
    </row>
    <row r="84" s="210" customFormat="1" ht="16.5" customHeight="1" spans="1:9">
      <c r="A84" s="171">
        <v>78</v>
      </c>
      <c r="B84" s="236" t="s">
        <v>774</v>
      </c>
      <c r="C84" s="231" t="s">
        <v>775</v>
      </c>
      <c r="D84" s="56" t="s">
        <v>776</v>
      </c>
      <c r="E84" s="99" t="s">
        <v>777</v>
      </c>
      <c r="F84" s="99" t="s">
        <v>601</v>
      </c>
      <c r="G84" s="232">
        <v>1</v>
      </c>
      <c r="H84" s="91">
        <v>38104</v>
      </c>
      <c r="I84" s="91">
        <v>38104</v>
      </c>
    </row>
    <row r="85" s="210" customFormat="1" ht="16.5" customHeight="1" spans="1:9">
      <c r="A85" s="171">
        <v>79</v>
      </c>
      <c r="B85" s="236" t="s">
        <v>778</v>
      </c>
      <c r="C85" s="231" t="s">
        <v>779</v>
      </c>
      <c r="D85" s="56"/>
      <c r="E85" s="56"/>
      <c r="F85" s="99" t="s">
        <v>601</v>
      </c>
      <c r="G85" s="232">
        <v>1</v>
      </c>
      <c r="H85" s="91">
        <v>39057</v>
      </c>
      <c r="I85" s="91">
        <v>39057</v>
      </c>
    </row>
    <row r="86" s="210" customFormat="1" ht="16.5" customHeight="1" spans="1:9">
      <c r="A86" s="171">
        <v>80</v>
      </c>
      <c r="B86" s="236" t="s">
        <v>780</v>
      </c>
      <c r="C86" s="231" t="s">
        <v>781</v>
      </c>
      <c r="D86" s="56" t="s">
        <v>748</v>
      </c>
      <c r="E86" s="56"/>
      <c r="F86" s="99" t="s">
        <v>630</v>
      </c>
      <c r="G86" s="232">
        <v>1</v>
      </c>
      <c r="H86" s="91">
        <v>39690</v>
      </c>
      <c r="I86" s="91">
        <v>39690</v>
      </c>
    </row>
    <row r="87" s="210" customFormat="1" ht="16.5" customHeight="1" spans="1:9">
      <c r="A87" s="171">
        <v>81</v>
      </c>
      <c r="B87" s="236" t="s">
        <v>782</v>
      </c>
      <c r="C87" s="231" t="s">
        <v>783</v>
      </c>
      <c r="D87" s="56" t="s">
        <v>748</v>
      </c>
      <c r="E87" s="56"/>
      <c r="F87" s="99" t="s">
        <v>630</v>
      </c>
      <c r="G87" s="232">
        <v>1</v>
      </c>
      <c r="H87" s="91">
        <v>39690</v>
      </c>
      <c r="I87" s="91">
        <v>39690</v>
      </c>
    </row>
    <row r="88" s="210" customFormat="1" ht="16.5" customHeight="1" spans="1:9">
      <c r="A88" s="171">
        <v>82</v>
      </c>
      <c r="B88" s="236" t="s">
        <v>784</v>
      </c>
      <c r="C88" s="231" t="s">
        <v>785</v>
      </c>
      <c r="D88" s="56" t="s">
        <v>748</v>
      </c>
      <c r="E88" s="56"/>
      <c r="F88" s="99" t="s">
        <v>630</v>
      </c>
      <c r="G88" s="232">
        <v>1</v>
      </c>
      <c r="H88" s="91">
        <v>39690</v>
      </c>
      <c r="I88" s="91">
        <v>39690</v>
      </c>
    </row>
    <row r="89" s="210" customFormat="1" ht="16.5" customHeight="1" spans="1:9">
      <c r="A89" s="171">
        <v>83</v>
      </c>
      <c r="B89" s="236" t="s">
        <v>786</v>
      </c>
      <c r="C89" s="231" t="s">
        <v>787</v>
      </c>
      <c r="D89" s="56" t="s">
        <v>748</v>
      </c>
      <c r="E89" s="56"/>
      <c r="F89" s="99" t="s">
        <v>630</v>
      </c>
      <c r="G89" s="232">
        <v>1</v>
      </c>
      <c r="H89" s="91">
        <v>39690</v>
      </c>
      <c r="I89" s="91">
        <v>39690</v>
      </c>
    </row>
    <row r="90" s="210" customFormat="1" ht="16.5" customHeight="1" spans="1:9">
      <c r="A90" s="171">
        <v>84</v>
      </c>
      <c r="B90" s="236" t="s">
        <v>788</v>
      </c>
      <c r="C90" s="231" t="s">
        <v>789</v>
      </c>
      <c r="D90" s="56" t="s">
        <v>790</v>
      </c>
      <c r="E90" s="99" t="s">
        <v>714</v>
      </c>
      <c r="F90" s="99" t="s">
        <v>601</v>
      </c>
      <c r="G90" s="232">
        <v>1</v>
      </c>
      <c r="H90" s="91">
        <v>39568</v>
      </c>
      <c r="I90" s="91">
        <v>39568</v>
      </c>
    </row>
    <row r="91" s="210" customFormat="1" ht="16.5" customHeight="1" spans="1:9">
      <c r="A91" s="171">
        <v>85</v>
      </c>
      <c r="B91" s="236" t="s">
        <v>791</v>
      </c>
      <c r="C91" s="231" t="s">
        <v>792</v>
      </c>
      <c r="D91" s="56" t="s">
        <v>790</v>
      </c>
      <c r="E91" s="99" t="s">
        <v>714</v>
      </c>
      <c r="F91" s="99" t="s">
        <v>601</v>
      </c>
      <c r="G91" s="232">
        <v>1</v>
      </c>
      <c r="H91" s="91">
        <v>39568</v>
      </c>
      <c r="I91" s="91">
        <v>39568</v>
      </c>
    </row>
    <row r="92" s="210" customFormat="1" ht="16.5" customHeight="1" spans="1:9">
      <c r="A92" s="171">
        <v>86</v>
      </c>
      <c r="B92" s="236" t="s">
        <v>793</v>
      </c>
      <c r="C92" s="231" t="s">
        <v>794</v>
      </c>
      <c r="D92" s="99" t="s">
        <v>771</v>
      </c>
      <c r="E92" s="56"/>
      <c r="F92" s="99" t="s">
        <v>630</v>
      </c>
      <c r="G92" s="232">
        <v>1</v>
      </c>
      <c r="H92" s="91">
        <v>39660</v>
      </c>
      <c r="I92" s="91">
        <v>39660</v>
      </c>
    </row>
    <row r="93" s="210" customFormat="1" ht="16.5" customHeight="1" spans="1:9">
      <c r="A93" s="171">
        <v>87</v>
      </c>
      <c r="B93" s="236" t="s">
        <v>795</v>
      </c>
      <c r="C93" s="231" t="s">
        <v>796</v>
      </c>
      <c r="D93" s="56"/>
      <c r="E93" s="56"/>
      <c r="F93" s="99" t="s">
        <v>601</v>
      </c>
      <c r="G93" s="232">
        <v>1</v>
      </c>
      <c r="H93" s="91">
        <v>39352</v>
      </c>
      <c r="I93" s="91">
        <v>39352</v>
      </c>
    </row>
    <row r="94" s="210" customFormat="1" ht="16.5" customHeight="1" spans="1:9">
      <c r="A94" s="171">
        <v>88</v>
      </c>
      <c r="B94" s="236" t="s">
        <v>797</v>
      </c>
      <c r="C94" s="231" t="s">
        <v>798</v>
      </c>
      <c r="D94" s="56"/>
      <c r="E94" s="56"/>
      <c r="F94" s="99" t="s">
        <v>610</v>
      </c>
      <c r="G94" s="232">
        <v>1</v>
      </c>
      <c r="H94" s="91">
        <v>38104</v>
      </c>
      <c r="I94" s="91">
        <v>38104</v>
      </c>
    </row>
    <row r="95" s="210" customFormat="1" ht="16.5" customHeight="1" spans="1:9">
      <c r="A95" s="171">
        <v>89</v>
      </c>
      <c r="B95" s="236" t="s">
        <v>799</v>
      </c>
      <c r="C95" s="231" t="s">
        <v>800</v>
      </c>
      <c r="D95" s="56" t="s">
        <v>801</v>
      </c>
      <c r="E95" s="56"/>
      <c r="F95" s="99" t="s">
        <v>601</v>
      </c>
      <c r="G95" s="232">
        <v>1</v>
      </c>
      <c r="H95" s="91">
        <v>39352</v>
      </c>
      <c r="I95" s="91">
        <v>39352</v>
      </c>
    </row>
    <row r="96" s="210" customFormat="1" ht="16.5" customHeight="1" spans="1:9">
      <c r="A96" s="171">
        <v>90</v>
      </c>
      <c r="B96" s="237" t="s">
        <v>802</v>
      </c>
      <c r="C96" s="235" t="s">
        <v>803</v>
      </c>
      <c r="D96" s="56" t="s">
        <v>804</v>
      </c>
      <c r="E96" s="99" t="s">
        <v>805</v>
      </c>
      <c r="F96" s="99" t="s">
        <v>601</v>
      </c>
      <c r="G96" s="232">
        <v>1</v>
      </c>
      <c r="H96" s="91">
        <v>37936</v>
      </c>
      <c r="I96" s="91">
        <v>37936</v>
      </c>
    </row>
    <row r="97" s="210" customFormat="1" ht="16.5" customHeight="1" spans="1:9">
      <c r="A97" s="171">
        <v>91</v>
      </c>
      <c r="B97" s="237" t="s">
        <v>806</v>
      </c>
      <c r="C97" s="235" t="s">
        <v>807</v>
      </c>
      <c r="D97" s="56" t="s">
        <v>804</v>
      </c>
      <c r="E97" s="99" t="s">
        <v>805</v>
      </c>
      <c r="F97" s="99" t="s">
        <v>601</v>
      </c>
      <c r="G97" s="232">
        <v>1</v>
      </c>
      <c r="H97" s="91">
        <v>37936</v>
      </c>
      <c r="I97" s="91">
        <v>37936</v>
      </c>
    </row>
    <row r="98" s="210" customFormat="1" ht="16.5" customHeight="1" spans="1:9">
      <c r="A98" s="171">
        <v>92</v>
      </c>
      <c r="B98" s="237" t="s">
        <v>808</v>
      </c>
      <c r="C98" s="235" t="s">
        <v>809</v>
      </c>
      <c r="D98" s="56" t="s">
        <v>804</v>
      </c>
      <c r="E98" s="99" t="s">
        <v>805</v>
      </c>
      <c r="F98" s="99" t="s">
        <v>601</v>
      </c>
      <c r="G98" s="232">
        <v>1</v>
      </c>
      <c r="H98" s="91">
        <v>37936</v>
      </c>
      <c r="I98" s="91">
        <v>37936</v>
      </c>
    </row>
    <row r="99" s="210" customFormat="1" ht="16.5" customHeight="1" spans="1:9">
      <c r="A99" s="171">
        <v>93</v>
      </c>
      <c r="B99" s="237" t="s">
        <v>810</v>
      </c>
      <c r="C99" s="235" t="s">
        <v>811</v>
      </c>
      <c r="D99" s="56" t="s">
        <v>812</v>
      </c>
      <c r="E99" s="99" t="s">
        <v>813</v>
      </c>
      <c r="F99" s="99" t="s">
        <v>601</v>
      </c>
      <c r="G99" s="232">
        <v>1</v>
      </c>
      <c r="H99" s="91">
        <v>37936</v>
      </c>
      <c r="I99" s="91">
        <v>37936</v>
      </c>
    </row>
    <row r="100" s="210" customFormat="1" ht="16.5" customHeight="1" spans="1:9">
      <c r="A100" s="171">
        <v>94</v>
      </c>
      <c r="B100" s="237" t="s">
        <v>814</v>
      </c>
      <c r="C100" s="234" t="s">
        <v>815</v>
      </c>
      <c r="D100" s="56" t="s">
        <v>812</v>
      </c>
      <c r="E100" s="99" t="s">
        <v>813</v>
      </c>
      <c r="F100" s="99" t="s">
        <v>601</v>
      </c>
      <c r="G100" s="232">
        <v>1</v>
      </c>
      <c r="H100" s="91">
        <v>37936</v>
      </c>
      <c r="I100" s="91">
        <v>37936</v>
      </c>
    </row>
    <row r="101" s="210" customFormat="1" ht="16.5" customHeight="1" spans="1:9">
      <c r="A101" s="171">
        <v>95</v>
      </c>
      <c r="B101" s="237" t="s">
        <v>816</v>
      </c>
      <c r="C101" s="234" t="s">
        <v>817</v>
      </c>
      <c r="D101" s="56" t="s">
        <v>812</v>
      </c>
      <c r="E101" s="99" t="s">
        <v>813</v>
      </c>
      <c r="F101" s="99" t="s">
        <v>601</v>
      </c>
      <c r="G101" s="232">
        <v>1</v>
      </c>
      <c r="H101" s="91">
        <v>37936</v>
      </c>
      <c r="I101" s="91">
        <v>37936</v>
      </c>
    </row>
    <row r="102" s="210" customFormat="1" ht="16.5" customHeight="1" spans="1:9">
      <c r="A102" s="171">
        <v>96</v>
      </c>
      <c r="B102" s="237" t="s">
        <v>818</v>
      </c>
      <c r="C102" s="235" t="s">
        <v>819</v>
      </c>
      <c r="D102" s="56"/>
      <c r="E102" s="99"/>
      <c r="F102" s="99" t="s">
        <v>601</v>
      </c>
      <c r="G102" s="232">
        <v>1</v>
      </c>
      <c r="H102" s="91">
        <v>37936</v>
      </c>
      <c r="I102" s="91">
        <v>37936</v>
      </c>
    </row>
    <row r="103" s="210" customFormat="1" ht="16.5" customHeight="1" spans="1:9">
      <c r="A103" s="171">
        <v>97</v>
      </c>
      <c r="B103" s="99" t="s">
        <v>820</v>
      </c>
      <c r="C103" s="231" t="s">
        <v>821</v>
      </c>
      <c r="D103" s="56" t="s">
        <v>822</v>
      </c>
      <c r="E103" s="99" t="s">
        <v>823</v>
      </c>
      <c r="F103" s="99" t="s">
        <v>630</v>
      </c>
      <c r="G103" s="56">
        <v>1</v>
      </c>
      <c r="H103" s="91">
        <v>37936</v>
      </c>
      <c r="I103" s="91">
        <v>37936</v>
      </c>
    </row>
    <row r="104" s="210" customFormat="1" ht="16.5" customHeight="1" spans="1:9">
      <c r="A104" s="171">
        <v>98</v>
      </c>
      <c r="B104" s="99" t="s">
        <v>824</v>
      </c>
      <c r="C104" s="231" t="s">
        <v>825</v>
      </c>
      <c r="D104" s="56"/>
      <c r="E104" s="99"/>
      <c r="F104" s="99" t="s">
        <v>630</v>
      </c>
      <c r="G104" s="56">
        <v>1</v>
      </c>
      <c r="H104" s="91">
        <v>37936</v>
      </c>
      <c r="I104" s="91">
        <v>37936</v>
      </c>
    </row>
    <row r="105" s="210" customFormat="1" ht="16.5" customHeight="1" spans="1:9">
      <c r="A105" s="171">
        <v>99</v>
      </c>
      <c r="B105" s="99" t="s">
        <v>826</v>
      </c>
      <c r="C105" s="231" t="s">
        <v>827</v>
      </c>
      <c r="D105" s="56"/>
      <c r="E105" s="99"/>
      <c r="F105" s="99" t="s">
        <v>630</v>
      </c>
      <c r="G105" s="56">
        <v>1</v>
      </c>
      <c r="H105" s="91">
        <v>37936</v>
      </c>
      <c r="I105" s="91">
        <v>37936</v>
      </c>
    </row>
    <row r="106" s="210" customFormat="1" ht="16.5" customHeight="1" spans="1:9">
      <c r="A106" s="171">
        <v>100</v>
      </c>
      <c r="B106" s="99" t="s">
        <v>828</v>
      </c>
      <c r="C106" s="231" t="s">
        <v>829</v>
      </c>
      <c r="D106" s="56"/>
      <c r="E106" s="99"/>
      <c r="F106" s="99" t="s">
        <v>630</v>
      </c>
      <c r="G106" s="56">
        <v>1</v>
      </c>
      <c r="H106" s="91">
        <v>38281</v>
      </c>
      <c r="I106" s="91">
        <v>38281</v>
      </c>
    </row>
    <row r="107" s="210" customFormat="1" ht="16.5" customHeight="1" spans="1:9">
      <c r="A107" s="171">
        <v>101</v>
      </c>
      <c r="B107" s="99" t="s">
        <v>830</v>
      </c>
      <c r="C107" s="231" t="s">
        <v>831</v>
      </c>
      <c r="D107" s="56"/>
      <c r="E107" s="99"/>
      <c r="F107" s="99" t="s">
        <v>630</v>
      </c>
      <c r="G107" s="56">
        <v>1</v>
      </c>
      <c r="H107" s="91">
        <v>38616</v>
      </c>
      <c r="I107" s="91">
        <v>38616</v>
      </c>
    </row>
    <row r="108" s="210" customFormat="1" ht="16.5" customHeight="1" spans="1:9">
      <c r="A108" s="171">
        <v>102</v>
      </c>
      <c r="B108" s="99" t="s">
        <v>832</v>
      </c>
      <c r="C108" s="231" t="s">
        <v>831</v>
      </c>
      <c r="D108" s="56"/>
      <c r="E108" s="99"/>
      <c r="F108" s="99" t="s">
        <v>630</v>
      </c>
      <c r="G108" s="56">
        <v>1</v>
      </c>
      <c r="H108" s="91">
        <v>38616</v>
      </c>
      <c r="I108" s="91">
        <v>38616</v>
      </c>
    </row>
    <row r="109" s="210" customFormat="1" ht="16.5" customHeight="1" spans="1:9">
      <c r="A109" s="171">
        <v>103</v>
      </c>
      <c r="B109" s="99" t="s">
        <v>833</v>
      </c>
      <c r="C109" s="231" t="s">
        <v>834</v>
      </c>
      <c r="D109" s="56" t="s">
        <v>835</v>
      </c>
      <c r="E109" s="99" t="s">
        <v>836</v>
      </c>
      <c r="F109" s="99" t="s">
        <v>630</v>
      </c>
      <c r="G109" s="56">
        <v>1</v>
      </c>
      <c r="H109" s="91">
        <v>42236</v>
      </c>
      <c r="I109" s="91">
        <v>42236</v>
      </c>
    </row>
    <row r="110" s="210" customFormat="1" ht="16.5" customHeight="1" spans="1:9">
      <c r="A110" s="171">
        <v>104</v>
      </c>
      <c r="B110" s="99" t="s">
        <v>837</v>
      </c>
      <c r="C110" s="231" t="s">
        <v>838</v>
      </c>
      <c r="D110" s="56"/>
      <c r="E110" s="99"/>
      <c r="F110" s="99" t="s">
        <v>630</v>
      </c>
      <c r="G110" s="56">
        <v>1</v>
      </c>
      <c r="H110" s="91">
        <v>42735</v>
      </c>
      <c r="I110" s="91">
        <v>42735</v>
      </c>
    </row>
    <row r="111" s="210" customFormat="1" ht="16.5" customHeight="1" spans="1:9">
      <c r="A111" s="171">
        <v>105</v>
      </c>
      <c r="B111" s="99" t="s">
        <v>839</v>
      </c>
      <c r="C111" s="231" t="s">
        <v>840</v>
      </c>
      <c r="D111" s="56" t="s">
        <v>841</v>
      </c>
      <c r="E111" s="99"/>
      <c r="F111" s="99" t="s">
        <v>630</v>
      </c>
      <c r="G111" s="56">
        <v>1</v>
      </c>
      <c r="H111" s="91">
        <v>42339</v>
      </c>
      <c r="I111" s="91">
        <v>42339</v>
      </c>
    </row>
    <row r="112" s="210" customFormat="1" ht="16.5" customHeight="1" spans="1:9">
      <c r="A112" s="171">
        <v>106</v>
      </c>
      <c r="B112" s="99" t="s">
        <v>842</v>
      </c>
      <c r="C112" s="231" t="s">
        <v>843</v>
      </c>
      <c r="D112" s="56"/>
      <c r="E112" s="99"/>
      <c r="F112" s="99" t="s">
        <v>630</v>
      </c>
      <c r="G112" s="56">
        <v>1</v>
      </c>
      <c r="H112" s="91">
        <v>37956</v>
      </c>
      <c r="I112" s="91">
        <v>37956</v>
      </c>
    </row>
    <row r="113" s="210" customFormat="1" ht="16.5" customHeight="1" spans="1:9">
      <c r="A113" s="171">
        <v>107</v>
      </c>
      <c r="B113" s="99" t="s">
        <v>844</v>
      </c>
      <c r="C113" s="231" t="s">
        <v>843</v>
      </c>
      <c r="D113" s="56"/>
      <c r="E113" s="99"/>
      <c r="F113" s="99" t="s">
        <v>630</v>
      </c>
      <c r="G113" s="56">
        <v>1</v>
      </c>
      <c r="H113" s="91">
        <v>37956</v>
      </c>
      <c r="I113" s="91">
        <v>37956</v>
      </c>
    </row>
    <row r="114" s="210" customFormat="1" ht="16.5" customHeight="1" spans="1:9">
      <c r="A114" s="171">
        <v>108</v>
      </c>
      <c r="B114" s="99" t="s">
        <v>845</v>
      </c>
      <c r="C114" s="231" t="s">
        <v>598</v>
      </c>
      <c r="D114" s="56"/>
      <c r="E114" s="99"/>
      <c r="F114" s="99" t="s">
        <v>630</v>
      </c>
      <c r="G114" s="56">
        <v>1</v>
      </c>
      <c r="H114" s="91">
        <v>37956</v>
      </c>
      <c r="I114" s="91">
        <v>37956</v>
      </c>
    </row>
    <row r="115" s="210" customFormat="1" ht="16.5" customHeight="1" spans="1:9">
      <c r="A115" s="171">
        <v>109</v>
      </c>
      <c r="B115" s="99" t="s">
        <v>846</v>
      </c>
      <c r="C115" s="231" t="s">
        <v>847</v>
      </c>
      <c r="D115" s="56"/>
      <c r="E115" s="99"/>
      <c r="F115" s="99" t="s">
        <v>630</v>
      </c>
      <c r="G115" s="56">
        <v>270</v>
      </c>
      <c r="H115" s="91">
        <v>38687</v>
      </c>
      <c r="I115" s="91">
        <v>38687</v>
      </c>
    </row>
    <row r="116" s="210" customFormat="1" ht="16.5" customHeight="1" spans="1:9">
      <c r="A116" s="171">
        <v>110</v>
      </c>
      <c r="B116" s="99" t="s">
        <v>848</v>
      </c>
      <c r="C116" s="231" t="s">
        <v>849</v>
      </c>
      <c r="D116" s="56"/>
      <c r="E116" s="99"/>
      <c r="F116" s="99" t="s">
        <v>630</v>
      </c>
      <c r="G116" s="56">
        <v>73</v>
      </c>
      <c r="H116" s="91">
        <v>39052</v>
      </c>
      <c r="I116" s="91">
        <v>39052</v>
      </c>
    </row>
    <row r="117" s="210" customFormat="1" ht="16.5" customHeight="1" spans="1:9">
      <c r="A117" s="171">
        <v>111</v>
      </c>
      <c r="B117" s="99" t="s">
        <v>850</v>
      </c>
      <c r="C117" s="231" t="s">
        <v>851</v>
      </c>
      <c r="D117" s="56"/>
      <c r="E117" s="99"/>
      <c r="F117" s="99" t="s">
        <v>601</v>
      </c>
      <c r="G117" s="56">
        <v>1</v>
      </c>
      <c r="H117" s="91">
        <v>40878</v>
      </c>
      <c r="I117" s="91">
        <v>40878</v>
      </c>
    </row>
    <row r="118" s="210" customFormat="1" ht="16.5" customHeight="1" spans="1:9">
      <c r="A118" s="171">
        <v>112</v>
      </c>
      <c r="B118" s="99" t="s">
        <v>852</v>
      </c>
      <c r="C118" s="231" t="s">
        <v>853</v>
      </c>
      <c r="D118" s="56"/>
      <c r="E118" s="99"/>
      <c r="F118" s="99" t="s">
        <v>601</v>
      </c>
      <c r="G118" s="56">
        <v>1</v>
      </c>
      <c r="H118" s="91">
        <v>39783</v>
      </c>
      <c r="I118" s="91">
        <v>39783</v>
      </c>
    </row>
    <row r="119" s="210" customFormat="1" ht="16.5" customHeight="1" spans="1:9">
      <c r="A119" s="171">
        <v>113</v>
      </c>
      <c r="B119" s="99" t="s">
        <v>854</v>
      </c>
      <c r="C119" s="231" t="s">
        <v>855</v>
      </c>
      <c r="D119" s="56"/>
      <c r="E119" s="99"/>
      <c r="F119" s="99" t="s">
        <v>856</v>
      </c>
      <c r="G119" s="56">
        <v>1</v>
      </c>
      <c r="H119" s="91">
        <v>42705</v>
      </c>
      <c r="I119" s="91">
        <v>42705</v>
      </c>
    </row>
    <row r="120" s="48" customFormat="1" ht="16.5" customHeight="1" spans="1:9">
      <c r="A120" s="171">
        <v>114</v>
      </c>
      <c r="B120" s="56" t="s">
        <v>857</v>
      </c>
      <c r="C120" s="234" t="s">
        <v>858</v>
      </c>
      <c r="D120" s="239" t="s">
        <v>859</v>
      </c>
      <c r="E120" s="56"/>
      <c r="F120" s="99" t="s">
        <v>601</v>
      </c>
      <c r="G120" s="232">
        <v>1</v>
      </c>
      <c r="H120" s="91">
        <v>40291</v>
      </c>
      <c r="I120" s="91">
        <v>40291</v>
      </c>
    </row>
    <row r="121" s="48" customFormat="1" ht="16.5" customHeight="1" spans="1:9">
      <c r="A121" s="171">
        <v>115</v>
      </c>
      <c r="B121" s="56" t="s">
        <v>860</v>
      </c>
      <c r="C121" s="234" t="s">
        <v>861</v>
      </c>
      <c r="D121" s="172" t="s">
        <v>862</v>
      </c>
      <c r="E121" s="99" t="s">
        <v>863</v>
      </c>
      <c r="F121" s="99" t="s">
        <v>601</v>
      </c>
      <c r="G121" s="232">
        <v>1</v>
      </c>
      <c r="H121" s="91">
        <v>42118</v>
      </c>
      <c r="I121" s="91">
        <v>42118</v>
      </c>
    </row>
    <row r="122" s="48" customFormat="1" ht="16.5" customHeight="1" spans="1:9">
      <c r="A122" s="171">
        <v>116</v>
      </c>
      <c r="B122" s="56" t="s">
        <v>864</v>
      </c>
      <c r="C122" s="234" t="s">
        <v>865</v>
      </c>
      <c r="D122" s="172" t="s">
        <v>866</v>
      </c>
      <c r="E122" s="99" t="s">
        <v>867</v>
      </c>
      <c r="F122" s="99" t="s">
        <v>601</v>
      </c>
      <c r="G122" s="232">
        <v>2</v>
      </c>
      <c r="H122" s="91">
        <v>41603</v>
      </c>
      <c r="I122" s="91">
        <v>41603</v>
      </c>
    </row>
    <row r="123" s="48" customFormat="1" ht="16.5" customHeight="1" spans="1:9">
      <c r="A123" s="171">
        <v>117</v>
      </c>
      <c r="B123" s="56" t="s">
        <v>868</v>
      </c>
      <c r="C123" s="234" t="s">
        <v>869</v>
      </c>
      <c r="D123" s="172" t="s">
        <v>241</v>
      </c>
      <c r="E123" s="56"/>
      <c r="F123" s="99" t="s">
        <v>601</v>
      </c>
      <c r="G123" s="232">
        <v>1</v>
      </c>
      <c r="H123" s="91">
        <v>41425</v>
      </c>
      <c r="I123" s="91">
        <v>41425</v>
      </c>
    </row>
    <row r="124" s="48" customFormat="1" ht="16.5" customHeight="1" spans="1:9">
      <c r="A124" s="171">
        <v>118</v>
      </c>
      <c r="B124" s="56" t="s">
        <v>870</v>
      </c>
      <c r="C124" s="234" t="s">
        <v>871</v>
      </c>
      <c r="D124" s="172" t="s">
        <v>241</v>
      </c>
      <c r="E124" s="99"/>
      <c r="F124" s="99" t="s">
        <v>601</v>
      </c>
      <c r="G124" s="232">
        <v>1</v>
      </c>
      <c r="H124" s="91">
        <v>41425</v>
      </c>
      <c r="I124" s="91">
        <v>41425</v>
      </c>
    </row>
    <row r="125" s="48" customFormat="1" ht="16.5" customHeight="1" spans="1:9">
      <c r="A125" s="171">
        <v>119</v>
      </c>
      <c r="B125" s="56" t="s">
        <v>872</v>
      </c>
      <c r="C125" s="234" t="s">
        <v>873</v>
      </c>
      <c r="D125" s="239" t="s">
        <v>874</v>
      </c>
      <c r="E125" s="99" t="s">
        <v>863</v>
      </c>
      <c r="F125" s="99" t="s">
        <v>601</v>
      </c>
      <c r="G125" s="232">
        <v>1</v>
      </c>
      <c r="H125" s="91">
        <v>41364</v>
      </c>
      <c r="I125" s="91">
        <v>41364</v>
      </c>
    </row>
    <row r="126" s="48" customFormat="1" ht="16.5" customHeight="1" spans="1:9">
      <c r="A126" s="171">
        <v>120</v>
      </c>
      <c r="B126" s="56" t="s">
        <v>875</v>
      </c>
      <c r="C126" s="234" t="s">
        <v>876</v>
      </c>
      <c r="D126" s="172" t="s">
        <v>241</v>
      </c>
      <c r="E126" s="99"/>
      <c r="F126" s="99" t="s">
        <v>601</v>
      </c>
      <c r="G126" s="232">
        <v>1</v>
      </c>
      <c r="H126" s="91">
        <v>40147</v>
      </c>
      <c r="I126" s="91">
        <v>40147</v>
      </c>
    </row>
    <row r="127" s="48" customFormat="1" ht="16.5" customHeight="1" spans="1:9">
      <c r="A127" s="171">
        <v>121</v>
      </c>
      <c r="B127" s="56" t="s">
        <v>877</v>
      </c>
      <c r="C127" s="234" t="s">
        <v>878</v>
      </c>
      <c r="D127" s="239" t="s">
        <v>874</v>
      </c>
      <c r="E127" s="99" t="s">
        <v>863</v>
      </c>
      <c r="F127" s="99" t="s">
        <v>601</v>
      </c>
      <c r="G127" s="232">
        <v>1</v>
      </c>
      <c r="H127" s="91">
        <v>41364</v>
      </c>
      <c r="I127" s="91">
        <v>41364</v>
      </c>
    </row>
    <row r="128" s="48" customFormat="1" ht="16.5" customHeight="1" spans="1:9">
      <c r="A128" s="171">
        <v>122</v>
      </c>
      <c r="B128" s="56" t="s">
        <v>879</v>
      </c>
      <c r="C128" s="234" t="s">
        <v>880</v>
      </c>
      <c r="D128" s="172" t="s">
        <v>881</v>
      </c>
      <c r="E128" s="99" t="s">
        <v>882</v>
      </c>
      <c r="F128" s="99" t="s">
        <v>601</v>
      </c>
      <c r="G128" s="232">
        <v>1</v>
      </c>
      <c r="H128" s="91">
        <v>40608</v>
      </c>
      <c r="I128" s="91">
        <v>40608</v>
      </c>
    </row>
    <row r="129" s="48" customFormat="1" ht="16.5" customHeight="1" spans="1:9">
      <c r="A129" s="171">
        <v>123</v>
      </c>
      <c r="B129" s="56" t="s">
        <v>883</v>
      </c>
      <c r="C129" s="234" t="s">
        <v>884</v>
      </c>
      <c r="D129" s="172" t="s">
        <v>241</v>
      </c>
      <c r="E129" s="99"/>
      <c r="F129" s="99" t="s">
        <v>601</v>
      </c>
      <c r="G129" s="232">
        <v>1</v>
      </c>
      <c r="H129" s="91">
        <v>43293</v>
      </c>
      <c r="I129" s="91">
        <v>43293</v>
      </c>
    </row>
    <row r="130" s="48" customFormat="1" ht="16.5" customHeight="1" spans="1:9">
      <c r="A130" s="171">
        <v>124</v>
      </c>
      <c r="B130" s="56" t="s">
        <v>885</v>
      </c>
      <c r="C130" s="161" t="s">
        <v>886</v>
      </c>
      <c r="D130" s="172" t="s">
        <v>241</v>
      </c>
      <c r="E130" s="99"/>
      <c r="F130" s="99" t="s">
        <v>601</v>
      </c>
      <c r="G130" s="232">
        <v>1</v>
      </c>
      <c r="H130" s="91">
        <v>38382</v>
      </c>
      <c r="I130" s="91">
        <v>38382</v>
      </c>
    </row>
    <row r="131" s="48" customFormat="1" ht="16.5" customHeight="1" spans="1:9">
      <c r="A131" s="171">
        <v>125</v>
      </c>
      <c r="B131" s="56" t="s">
        <v>887</v>
      </c>
      <c r="C131" s="161" t="s">
        <v>886</v>
      </c>
      <c r="D131" s="172" t="s">
        <v>241</v>
      </c>
      <c r="E131" s="56"/>
      <c r="F131" s="99" t="s">
        <v>601</v>
      </c>
      <c r="G131" s="232">
        <v>1</v>
      </c>
      <c r="H131" s="91">
        <v>38382</v>
      </c>
      <c r="I131" s="91">
        <v>38382</v>
      </c>
    </row>
    <row r="132" s="48" customFormat="1" ht="16.5" customHeight="1" spans="1:9">
      <c r="A132" s="171">
        <v>126</v>
      </c>
      <c r="B132" s="56" t="s">
        <v>888</v>
      </c>
      <c r="C132" s="234" t="s">
        <v>889</v>
      </c>
      <c r="D132" s="172"/>
      <c r="E132" s="56"/>
      <c r="F132" s="99" t="s">
        <v>601</v>
      </c>
      <c r="G132" s="240">
        <v>1</v>
      </c>
      <c r="H132" s="91">
        <v>40620</v>
      </c>
      <c r="I132" s="91">
        <v>40620</v>
      </c>
    </row>
    <row r="133" s="48" customFormat="1" ht="16.5" customHeight="1" spans="1:9">
      <c r="A133" s="171">
        <v>127</v>
      </c>
      <c r="B133" s="56" t="s">
        <v>890</v>
      </c>
      <c r="C133" s="234" t="s">
        <v>891</v>
      </c>
      <c r="D133" s="172"/>
      <c r="E133" s="56"/>
      <c r="F133" s="99" t="s">
        <v>601</v>
      </c>
      <c r="G133" s="240">
        <v>1</v>
      </c>
      <c r="H133" s="91">
        <v>37956</v>
      </c>
      <c r="I133" s="91">
        <v>37956</v>
      </c>
    </row>
    <row r="134" s="48" customFormat="1" ht="16.5" customHeight="1" spans="1:9">
      <c r="A134" s="171">
        <v>128</v>
      </c>
      <c r="B134" s="56" t="s">
        <v>892</v>
      </c>
      <c r="C134" s="234" t="s">
        <v>893</v>
      </c>
      <c r="D134" s="172"/>
      <c r="E134" s="56"/>
      <c r="F134" s="99" t="s">
        <v>601</v>
      </c>
      <c r="G134" s="240">
        <v>1</v>
      </c>
      <c r="H134" s="91">
        <v>37956</v>
      </c>
      <c r="I134" s="91">
        <v>37956</v>
      </c>
    </row>
    <row r="135" s="48" customFormat="1" ht="16.5" customHeight="1" spans="1:9">
      <c r="A135" s="171">
        <v>129</v>
      </c>
      <c r="B135" s="56" t="s">
        <v>894</v>
      </c>
      <c r="C135" s="234" t="s">
        <v>895</v>
      </c>
      <c r="D135" s="172"/>
      <c r="E135" s="56"/>
      <c r="F135" s="99" t="s">
        <v>601</v>
      </c>
      <c r="G135" s="240">
        <v>1</v>
      </c>
      <c r="H135" s="91">
        <v>37956</v>
      </c>
      <c r="I135" s="91">
        <v>37956</v>
      </c>
    </row>
    <row r="136" s="48" customFormat="1" ht="16.5" customHeight="1" spans="1:9">
      <c r="A136" s="171">
        <v>130</v>
      </c>
      <c r="B136" s="56" t="s">
        <v>896</v>
      </c>
      <c r="C136" s="234" t="s">
        <v>897</v>
      </c>
      <c r="D136" s="172"/>
      <c r="E136" s="56"/>
      <c r="F136" s="99" t="s">
        <v>601</v>
      </c>
      <c r="G136" s="240">
        <v>1</v>
      </c>
      <c r="H136" s="91">
        <v>37956</v>
      </c>
      <c r="I136" s="91">
        <v>37956</v>
      </c>
    </row>
    <row r="137" s="48" customFormat="1" ht="16.5" customHeight="1" spans="1:9">
      <c r="A137" s="171">
        <v>131</v>
      </c>
      <c r="B137" s="56" t="s">
        <v>898</v>
      </c>
      <c r="C137" s="234" t="s">
        <v>899</v>
      </c>
      <c r="D137" s="172"/>
      <c r="E137" s="56"/>
      <c r="F137" s="99" t="s">
        <v>601</v>
      </c>
      <c r="G137" s="240">
        <v>1</v>
      </c>
      <c r="H137" s="91">
        <v>37956</v>
      </c>
      <c r="I137" s="91">
        <v>37956</v>
      </c>
    </row>
    <row r="138" s="48" customFormat="1" ht="16.5" customHeight="1" spans="1:9">
      <c r="A138" s="171">
        <v>132</v>
      </c>
      <c r="B138" s="56" t="s">
        <v>900</v>
      </c>
      <c r="C138" s="234" t="s">
        <v>901</v>
      </c>
      <c r="D138" s="172"/>
      <c r="E138" s="56"/>
      <c r="F138" s="99" t="s">
        <v>601</v>
      </c>
      <c r="G138" s="240">
        <v>1</v>
      </c>
      <c r="H138" s="91">
        <v>38322</v>
      </c>
      <c r="I138" s="91">
        <v>38322</v>
      </c>
    </row>
    <row r="139" s="48" customFormat="1" ht="16.5" customHeight="1" spans="1:9">
      <c r="A139" s="171">
        <v>133</v>
      </c>
      <c r="B139" s="56" t="s">
        <v>902</v>
      </c>
      <c r="C139" s="234" t="s">
        <v>903</v>
      </c>
      <c r="D139" s="172"/>
      <c r="E139" s="56"/>
      <c r="F139" s="99" t="s">
        <v>601</v>
      </c>
      <c r="G139" s="240">
        <v>1</v>
      </c>
      <c r="H139" s="91">
        <v>38322</v>
      </c>
      <c r="I139" s="91">
        <v>38322</v>
      </c>
    </row>
    <row r="140" s="48" customFormat="1" ht="16.5" customHeight="1" spans="1:9">
      <c r="A140" s="171">
        <v>134</v>
      </c>
      <c r="B140" s="56" t="s">
        <v>904</v>
      </c>
      <c r="C140" s="234" t="s">
        <v>905</v>
      </c>
      <c r="D140" s="172"/>
      <c r="E140" s="56"/>
      <c r="F140" s="99" t="s">
        <v>601</v>
      </c>
      <c r="G140" s="240">
        <v>1</v>
      </c>
      <c r="H140" s="91">
        <v>38322</v>
      </c>
      <c r="I140" s="91">
        <v>38322</v>
      </c>
    </row>
    <row r="141" s="48" customFormat="1" ht="16.5" customHeight="1" spans="1:9">
      <c r="A141" s="171">
        <v>135</v>
      </c>
      <c r="B141" s="56" t="s">
        <v>906</v>
      </c>
      <c r="C141" s="234" t="s">
        <v>897</v>
      </c>
      <c r="D141" s="172"/>
      <c r="E141" s="56"/>
      <c r="F141" s="99" t="s">
        <v>601</v>
      </c>
      <c r="G141" s="240">
        <v>1</v>
      </c>
      <c r="H141" s="91">
        <v>38322</v>
      </c>
      <c r="I141" s="91">
        <v>38322</v>
      </c>
    </row>
    <row r="142" s="48" customFormat="1" ht="16.5" customHeight="1" spans="1:9">
      <c r="A142" s="171">
        <v>136</v>
      </c>
      <c r="B142" s="56" t="s">
        <v>907</v>
      </c>
      <c r="C142" s="234" t="s">
        <v>908</v>
      </c>
      <c r="D142" s="172"/>
      <c r="E142" s="56"/>
      <c r="F142" s="99" t="s">
        <v>601</v>
      </c>
      <c r="G142" s="240">
        <v>1</v>
      </c>
      <c r="H142" s="91">
        <v>38322</v>
      </c>
      <c r="I142" s="91">
        <v>38322</v>
      </c>
    </row>
    <row r="143" s="48" customFormat="1" ht="16.5" customHeight="1" spans="1:9">
      <c r="A143" s="171">
        <v>137</v>
      </c>
      <c r="B143" s="56" t="s">
        <v>909</v>
      </c>
      <c r="C143" s="234" t="s">
        <v>910</v>
      </c>
      <c r="D143" s="172"/>
      <c r="E143" s="56"/>
      <c r="F143" s="99" t="s">
        <v>601</v>
      </c>
      <c r="G143" s="240">
        <v>1</v>
      </c>
      <c r="H143" s="91">
        <v>38322</v>
      </c>
      <c r="I143" s="91">
        <v>38322</v>
      </c>
    </row>
    <row r="144" s="48" customFormat="1" ht="16.5" customHeight="1" spans="1:9">
      <c r="A144" s="171">
        <v>138</v>
      </c>
      <c r="B144" s="56" t="s">
        <v>911</v>
      </c>
      <c r="C144" s="234" t="s">
        <v>912</v>
      </c>
      <c r="D144" s="172"/>
      <c r="E144" s="56"/>
      <c r="F144" s="99" t="s">
        <v>601</v>
      </c>
      <c r="G144" s="240">
        <v>1</v>
      </c>
      <c r="H144" s="91">
        <v>39052</v>
      </c>
      <c r="I144" s="91">
        <v>39052</v>
      </c>
    </row>
    <row r="145" s="48" customFormat="1" ht="16.5" customHeight="1" spans="1:9">
      <c r="A145" s="171">
        <v>139</v>
      </c>
      <c r="B145" s="56" t="s">
        <v>913</v>
      </c>
      <c r="C145" s="234" t="s">
        <v>914</v>
      </c>
      <c r="D145" s="172"/>
      <c r="E145" s="56"/>
      <c r="F145" s="99" t="s">
        <v>601</v>
      </c>
      <c r="G145" s="240">
        <v>1</v>
      </c>
      <c r="H145" s="91">
        <v>39052</v>
      </c>
      <c r="I145" s="91">
        <v>39052</v>
      </c>
    </row>
    <row r="146" s="48" customFormat="1" ht="16.5" customHeight="1" spans="1:9">
      <c r="A146" s="171">
        <v>140</v>
      </c>
      <c r="B146" s="56" t="s">
        <v>915</v>
      </c>
      <c r="C146" s="234" t="s">
        <v>916</v>
      </c>
      <c r="D146" s="172"/>
      <c r="E146" s="56"/>
      <c r="F146" s="99" t="s">
        <v>601</v>
      </c>
      <c r="G146" s="240">
        <v>1</v>
      </c>
      <c r="H146" s="91">
        <v>39417</v>
      </c>
      <c r="I146" s="91">
        <v>39417</v>
      </c>
    </row>
    <row r="147" s="48" customFormat="1" ht="16.5" customHeight="1" spans="1:9">
      <c r="A147" s="171">
        <v>141</v>
      </c>
      <c r="B147" s="56" t="s">
        <v>917</v>
      </c>
      <c r="C147" s="161" t="s">
        <v>918</v>
      </c>
      <c r="D147" s="172"/>
      <c r="E147" s="56"/>
      <c r="F147" s="99" t="s">
        <v>601</v>
      </c>
      <c r="G147" s="240">
        <v>1</v>
      </c>
      <c r="H147" s="91">
        <v>39783</v>
      </c>
      <c r="I147" s="91">
        <v>39783</v>
      </c>
    </row>
    <row r="148" s="48" customFormat="1" ht="16.5" customHeight="1" spans="1:9">
      <c r="A148" s="171">
        <v>142</v>
      </c>
      <c r="B148" s="56" t="s">
        <v>919</v>
      </c>
      <c r="C148" s="234" t="s">
        <v>920</v>
      </c>
      <c r="D148" s="172"/>
      <c r="E148" s="56"/>
      <c r="F148" s="99" t="s">
        <v>601</v>
      </c>
      <c r="G148" s="240">
        <v>1</v>
      </c>
      <c r="H148" s="91">
        <v>39783</v>
      </c>
      <c r="I148" s="91">
        <v>39783</v>
      </c>
    </row>
    <row r="149" s="48" customFormat="1" ht="16.5" customHeight="1" spans="1:9">
      <c r="A149" s="171">
        <v>143</v>
      </c>
      <c r="B149" s="56" t="s">
        <v>921</v>
      </c>
      <c r="C149" s="234" t="s">
        <v>889</v>
      </c>
      <c r="D149" s="172"/>
      <c r="E149" s="56"/>
      <c r="F149" s="99" t="s">
        <v>601</v>
      </c>
      <c r="G149" s="240">
        <v>1</v>
      </c>
      <c r="H149" s="91">
        <v>40878</v>
      </c>
      <c r="I149" s="91">
        <v>40878</v>
      </c>
    </row>
    <row r="150" s="48" customFormat="1" ht="16.5" customHeight="1" spans="1:9">
      <c r="A150" s="171">
        <v>144</v>
      </c>
      <c r="B150" s="56" t="s">
        <v>922</v>
      </c>
      <c r="C150" s="234" t="s">
        <v>923</v>
      </c>
      <c r="D150" s="172"/>
      <c r="E150" s="56"/>
      <c r="F150" s="99" t="s">
        <v>601</v>
      </c>
      <c r="G150" s="240">
        <v>1</v>
      </c>
      <c r="H150" s="91">
        <v>41609</v>
      </c>
      <c r="I150" s="91">
        <v>41609</v>
      </c>
    </row>
    <row r="151" s="48" customFormat="1" ht="16.5" customHeight="1" spans="1:9">
      <c r="A151" s="171">
        <v>145</v>
      </c>
      <c r="B151" s="56" t="s">
        <v>924</v>
      </c>
      <c r="C151" s="234" t="s">
        <v>925</v>
      </c>
      <c r="D151" s="172"/>
      <c r="E151" s="56"/>
      <c r="F151" s="99" t="s">
        <v>601</v>
      </c>
      <c r="G151" s="240">
        <v>1</v>
      </c>
      <c r="H151" s="91">
        <v>41609</v>
      </c>
      <c r="I151" s="91">
        <v>41609</v>
      </c>
    </row>
    <row r="152" s="210" customFormat="1" ht="16.5" customHeight="1" spans="1:9">
      <c r="A152" s="171"/>
      <c r="B152" s="99"/>
      <c r="C152" s="231"/>
      <c r="D152" s="56"/>
      <c r="E152" s="99"/>
      <c r="F152" s="99"/>
      <c r="G152" s="56"/>
      <c r="H152" s="91"/>
      <c r="I152" s="91"/>
    </row>
    <row r="153" s="210" customFormat="1" ht="16.5" customHeight="1" spans="1:9">
      <c r="A153" s="171"/>
      <c r="B153" s="99"/>
      <c r="C153" s="231"/>
      <c r="D153" s="56"/>
      <c r="E153" s="99"/>
      <c r="F153" s="99"/>
      <c r="G153" s="56"/>
      <c r="H153" s="91"/>
      <c r="I153" s="91"/>
    </row>
    <row r="154" s="210" customFormat="1" ht="16.5" customHeight="1" spans="1:9">
      <c r="A154" s="171"/>
      <c r="B154" s="99"/>
      <c r="C154" s="231"/>
      <c r="D154" s="56"/>
      <c r="E154" s="99"/>
      <c r="F154" s="99"/>
      <c r="G154" s="56"/>
      <c r="H154" s="91"/>
      <c r="I154" s="91"/>
    </row>
    <row r="155" s="210" customFormat="1" ht="16.5" customHeight="1" spans="1:9">
      <c r="A155" s="171"/>
      <c r="B155" s="99"/>
      <c r="C155" s="231"/>
      <c r="D155" s="56"/>
      <c r="E155" s="99"/>
      <c r="F155" s="99"/>
      <c r="G155" s="56"/>
      <c r="H155" s="91"/>
      <c r="I155" s="91"/>
    </row>
    <row r="156" s="210" customFormat="1" ht="16.5" customHeight="1" spans="1:9">
      <c r="A156" s="171"/>
      <c r="B156" s="99"/>
      <c r="C156" s="231"/>
      <c r="D156" s="56"/>
      <c r="E156" s="99"/>
      <c r="F156" s="99"/>
      <c r="G156" s="56"/>
      <c r="H156" s="91"/>
      <c r="I156" s="91"/>
    </row>
    <row r="157" s="210" customFormat="1" ht="16.5" customHeight="1" spans="1:9">
      <c r="A157" s="171"/>
      <c r="B157" s="99"/>
      <c r="C157" s="231"/>
      <c r="D157" s="56"/>
      <c r="E157" s="99"/>
      <c r="F157" s="99"/>
      <c r="G157" s="56"/>
      <c r="H157" s="91"/>
      <c r="I157" s="91"/>
    </row>
    <row r="158" s="210" customFormat="1" ht="16.5" customHeight="1" spans="1:9">
      <c r="A158" s="171"/>
      <c r="B158" s="99"/>
      <c r="C158" s="231"/>
      <c r="D158" s="56"/>
      <c r="E158" s="99"/>
      <c r="F158" s="99"/>
      <c r="G158" s="56"/>
      <c r="H158" s="91"/>
      <c r="I158" s="91"/>
    </row>
    <row r="159" s="210" customFormat="1" ht="16.5" customHeight="1" spans="1:9">
      <c r="A159" s="171"/>
      <c r="B159" s="99"/>
      <c r="C159" s="231"/>
      <c r="D159" s="56"/>
      <c r="E159" s="99"/>
      <c r="F159" s="99"/>
      <c r="G159" s="56"/>
      <c r="H159" s="91"/>
      <c r="I159" s="91"/>
    </row>
    <row r="160" s="210" customFormat="1" ht="16.5" customHeight="1" spans="1:9">
      <c r="A160" s="99" t="s">
        <v>320</v>
      </c>
      <c r="B160" s="56"/>
      <c r="C160" s="56"/>
      <c r="D160" s="171"/>
      <c r="E160" s="61"/>
      <c r="F160" s="61"/>
      <c r="G160" s="62">
        <f>SUM(G7:G159)</f>
        <v>1501</v>
      </c>
      <c r="H160" s="162"/>
      <c r="I160" s="162"/>
    </row>
    <row r="161" customHeight="1" spans="1:9">
      <c r="A161" s="68"/>
      <c r="B161" s="68"/>
      <c r="C161" s="68"/>
      <c r="D161" s="227"/>
      <c r="E161" s="58"/>
      <c r="F161" s="64"/>
      <c r="G161" s="64"/>
      <c r="H161" s="64"/>
      <c r="I161" s="64"/>
    </row>
    <row r="162" customHeight="1" spans="1:9">
      <c r="A162" s="71"/>
      <c r="B162" s="64"/>
      <c r="C162" s="64"/>
      <c r="D162" s="58"/>
      <c r="E162" s="58"/>
      <c r="F162" s="64"/>
      <c r="G162" s="64"/>
      <c r="H162" s="64"/>
      <c r="I162" s="64"/>
    </row>
    <row r="163" customHeight="1" spans="1:9">
      <c r="A163" s="64"/>
      <c r="B163" s="64"/>
      <c r="C163" s="64"/>
      <c r="D163" s="58"/>
      <c r="E163" s="58"/>
      <c r="F163" s="64"/>
      <c r="G163" s="64"/>
      <c r="H163" s="64"/>
      <c r="I163" s="64"/>
    </row>
    <row r="164" customHeight="1" spans="1:9">
      <c r="A164" s="64"/>
      <c r="B164" s="64"/>
      <c r="C164" s="64"/>
      <c r="D164" s="58"/>
      <c r="E164" s="58"/>
      <c r="F164" s="64"/>
      <c r="G164" s="64"/>
      <c r="H164" s="64"/>
      <c r="I164" s="64"/>
    </row>
    <row r="165" customHeight="1" spans="1:9">
      <c r="A165" s="64"/>
      <c r="B165" s="64"/>
      <c r="C165" s="64"/>
      <c r="D165" s="58"/>
      <c r="E165" s="58"/>
      <c r="F165" s="64"/>
      <c r="G165" s="64"/>
      <c r="H165" s="64"/>
      <c r="I165" s="64"/>
    </row>
    <row r="166" customHeight="1" spans="1:9">
      <c r="A166" s="64"/>
      <c r="B166" s="64"/>
      <c r="C166" s="64"/>
      <c r="D166" s="58"/>
      <c r="E166" s="58"/>
      <c r="F166" s="64"/>
      <c r="G166" s="64"/>
      <c r="H166" s="64"/>
      <c r="I166" s="64"/>
    </row>
    <row r="167" customHeight="1" spans="1:9">
      <c r="A167" s="64"/>
      <c r="B167" s="64"/>
      <c r="C167" s="64"/>
      <c r="D167" s="58"/>
      <c r="E167" s="58"/>
      <c r="F167" s="64"/>
      <c r="G167" s="64"/>
      <c r="H167" s="64"/>
      <c r="I167" s="64"/>
    </row>
    <row r="168" customHeight="1" spans="1:9">
      <c r="A168" s="64"/>
      <c r="B168" s="64"/>
      <c r="C168" s="64"/>
      <c r="D168" s="58"/>
      <c r="E168" s="58"/>
      <c r="F168" s="64"/>
      <c r="G168" s="64"/>
      <c r="H168" s="64"/>
      <c r="I168" s="64"/>
    </row>
    <row r="169" customHeight="1" spans="1:9">
      <c r="A169" s="64"/>
      <c r="B169" s="64"/>
      <c r="C169" s="64"/>
      <c r="D169" s="58"/>
      <c r="E169" s="58"/>
      <c r="F169" s="64"/>
      <c r="G169" s="64"/>
      <c r="H169" s="64"/>
      <c r="I169" s="64"/>
    </row>
    <row r="170" customHeight="1" spans="1:9">
      <c r="A170" s="64"/>
      <c r="B170" s="64"/>
      <c r="C170" s="64"/>
      <c r="D170" s="58"/>
      <c r="E170" s="58"/>
      <c r="F170" s="64"/>
      <c r="G170" s="64"/>
      <c r="H170" s="64"/>
      <c r="I170" s="64"/>
    </row>
    <row r="171" customHeight="1" spans="1:9">
      <c r="A171" s="64"/>
      <c r="B171" s="64"/>
      <c r="C171" s="64"/>
      <c r="D171" s="58"/>
      <c r="E171" s="58"/>
      <c r="F171" s="64"/>
      <c r="G171" s="64"/>
      <c r="H171" s="64"/>
      <c r="I171" s="64"/>
    </row>
    <row r="172" customHeight="1" spans="1:9">
      <c r="A172" s="64"/>
      <c r="B172" s="64"/>
      <c r="C172" s="64"/>
      <c r="D172" s="58"/>
      <c r="E172" s="58"/>
      <c r="F172" s="64"/>
      <c r="G172" s="64"/>
      <c r="H172" s="64"/>
      <c r="I172" s="64"/>
    </row>
    <row r="173" customHeight="1" spans="1:9">
      <c r="A173" s="64"/>
      <c r="B173" s="64"/>
      <c r="C173" s="64"/>
      <c r="D173" s="58"/>
      <c r="E173" s="58"/>
      <c r="F173" s="64"/>
      <c r="G173" s="64"/>
      <c r="H173" s="64"/>
      <c r="I173" s="64"/>
    </row>
    <row r="174" customHeight="1" spans="1:9">
      <c r="A174" s="64"/>
      <c r="B174" s="64"/>
      <c r="C174" s="64"/>
      <c r="D174" s="58"/>
      <c r="E174" s="58"/>
      <c r="F174" s="64"/>
      <c r="G174" s="64"/>
      <c r="H174" s="64"/>
      <c r="I174" s="64"/>
    </row>
    <row r="175" customHeight="1" spans="1:9">
      <c r="A175" s="64"/>
      <c r="B175" s="64"/>
      <c r="C175" s="64"/>
      <c r="D175" s="58"/>
      <c r="E175" s="58"/>
      <c r="F175" s="64"/>
      <c r="G175" s="64"/>
      <c r="H175" s="64"/>
      <c r="I175" s="64"/>
    </row>
    <row r="176" customHeight="1" spans="1:9">
      <c r="A176" s="64"/>
      <c r="B176" s="64"/>
      <c r="C176" s="64"/>
      <c r="D176" s="58"/>
      <c r="E176" s="58"/>
      <c r="F176" s="64"/>
      <c r="G176" s="64"/>
      <c r="H176" s="64"/>
      <c r="I176" s="64"/>
    </row>
    <row r="177" customHeight="1" spans="1:9">
      <c r="A177" s="64"/>
      <c r="B177" s="64"/>
      <c r="C177" s="64"/>
      <c r="D177" s="58"/>
      <c r="E177" s="58"/>
      <c r="F177" s="64"/>
      <c r="G177" s="64"/>
      <c r="H177" s="64"/>
      <c r="I177" s="64"/>
    </row>
    <row r="178" customHeight="1" spans="1:9">
      <c r="A178" s="64"/>
      <c r="B178" s="64"/>
      <c r="C178" s="64"/>
      <c r="D178" s="58"/>
      <c r="E178" s="58"/>
      <c r="F178" s="64"/>
      <c r="G178" s="64"/>
      <c r="H178" s="64"/>
      <c r="I178" s="64"/>
    </row>
    <row r="179" customHeight="1" spans="1:9">
      <c r="A179" s="64"/>
      <c r="B179" s="64"/>
      <c r="C179" s="64"/>
      <c r="D179" s="58"/>
      <c r="E179" s="58"/>
      <c r="F179" s="64"/>
      <c r="G179" s="64"/>
      <c r="H179" s="64"/>
      <c r="I179" s="64"/>
    </row>
    <row r="180" customHeight="1" spans="1:9">
      <c r="A180" s="64"/>
      <c r="B180" s="64"/>
      <c r="C180" s="64"/>
      <c r="D180" s="58"/>
      <c r="E180" s="58"/>
      <c r="F180" s="64"/>
      <c r="G180" s="64"/>
      <c r="H180" s="64"/>
      <c r="I180" s="64"/>
    </row>
    <row r="181" customHeight="1" spans="1:9">
      <c r="A181" s="64"/>
      <c r="B181" s="64"/>
      <c r="C181" s="64"/>
      <c r="D181" s="58"/>
      <c r="E181" s="58"/>
      <c r="F181" s="64"/>
      <c r="G181" s="64"/>
      <c r="H181" s="64"/>
      <c r="I181" s="64"/>
    </row>
    <row r="182" customHeight="1" spans="1:9">
      <c r="A182" s="64"/>
      <c r="B182" s="64"/>
      <c r="C182" s="64"/>
      <c r="D182" s="58"/>
      <c r="E182" s="58"/>
      <c r="F182" s="64"/>
      <c r="G182" s="64"/>
      <c r="H182" s="64"/>
      <c r="I182" s="64"/>
    </row>
    <row r="183" customHeight="1" spans="1:9">
      <c r="A183" s="64"/>
      <c r="B183" s="64"/>
      <c r="C183" s="64"/>
      <c r="D183" s="58"/>
      <c r="E183" s="58"/>
      <c r="F183" s="64"/>
      <c r="G183" s="64"/>
      <c r="H183" s="64"/>
      <c r="I183" s="64"/>
    </row>
    <row r="184" customHeight="1" spans="1:9">
      <c r="A184" s="64"/>
      <c r="B184" s="64"/>
      <c r="C184" s="64"/>
      <c r="D184" s="58"/>
      <c r="E184" s="58"/>
      <c r="F184" s="64"/>
      <c r="G184" s="64"/>
      <c r="H184" s="64"/>
      <c r="I184" s="64"/>
    </row>
    <row r="185" customHeight="1" spans="1:9">
      <c r="A185" s="64"/>
      <c r="B185" s="64"/>
      <c r="C185" s="64"/>
      <c r="D185" s="58"/>
      <c r="E185" s="58"/>
      <c r="F185" s="64"/>
      <c r="G185" s="64"/>
      <c r="H185" s="64"/>
      <c r="I185" s="64"/>
    </row>
    <row r="186" customHeight="1" spans="1:9">
      <c r="A186" s="64"/>
      <c r="B186" s="64"/>
      <c r="C186" s="64"/>
      <c r="D186" s="58"/>
      <c r="E186" s="58"/>
      <c r="F186" s="64"/>
      <c r="G186" s="64"/>
      <c r="H186" s="64"/>
      <c r="I186" s="64"/>
    </row>
    <row r="187" customHeight="1" spans="1:9">
      <c r="A187" s="64"/>
      <c r="B187" s="64"/>
      <c r="C187" s="64"/>
      <c r="D187" s="58"/>
      <c r="E187" s="58"/>
      <c r="F187" s="64"/>
      <c r="G187" s="64"/>
      <c r="H187" s="64"/>
      <c r="I187" s="64"/>
    </row>
    <row r="188" customHeight="1" spans="1:9">
      <c r="A188" s="64"/>
      <c r="B188" s="64"/>
      <c r="C188" s="64"/>
      <c r="D188" s="58"/>
      <c r="E188" s="58"/>
      <c r="F188" s="64"/>
      <c r="G188" s="64"/>
      <c r="H188" s="64"/>
      <c r="I188" s="64"/>
    </row>
    <row r="189" customHeight="1" spans="1:9">
      <c r="A189" s="64"/>
      <c r="B189" s="64"/>
      <c r="C189" s="64"/>
      <c r="D189" s="58"/>
      <c r="E189" s="58"/>
      <c r="F189" s="64"/>
      <c r="G189" s="64"/>
      <c r="H189" s="64"/>
      <c r="I189" s="64"/>
    </row>
    <row r="190" customHeight="1" spans="1:9">
      <c r="A190" s="64"/>
      <c r="B190" s="64"/>
      <c r="C190" s="64"/>
      <c r="D190" s="58"/>
      <c r="E190" s="58"/>
      <c r="F190" s="64"/>
      <c r="G190" s="64"/>
      <c r="H190" s="64"/>
      <c r="I190" s="64"/>
    </row>
    <row r="191" customHeight="1" spans="1:9">
      <c r="A191" s="64"/>
      <c r="B191" s="64"/>
      <c r="C191" s="64"/>
      <c r="D191" s="58"/>
      <c r="E191" s="58"/>
      <c r="F191" s="64"/>
      <c r="G191" s="64"/>
      <c r="H191" s="64"/>
      <c r="I191" s="64"/>
    </row>
    <row r="192" customHeight="1" spans="1:9">
      <c r="A192" s="64"/>
      <c r="B192" s="64"/>
      <c r="C192" s="64"/>
      <c r="D192" s="58"/>
      <c r="E192" s="58"/>
      <c r="F192" s="64"/>
      <c r="G192" s="64"/>
      <c r="H192" s="64"/>
      <c r="I192" s="64"/>
    </row>
    <row r="193" customHeight="1" spans="1:9">
      <c r="A193" s="64"/>
      <c r="B193" s="64"/>
      <c r="C193" s="64"/>
      <c r="D193" s="58"/>
      <c r="E193" s="58"/>
      <c r="F193" s="64"/>
      <c r="G193" s="64"/>
      <c r="H193" s="64"/>
      <c r="I193" s="64"/>
    </row>
    <row r="194" customHeight="1" spans="1:9">
      <c r="A194" s="64"/>
      <c r="B194" s="64"/>
      <c r="C194" s="64"/>
      <c r="D194" s="58"/>
      <c r="E194" s="58"/>
      <c r="F194" s="64"/>
      <c r="G194" s="64"/>
      <c r="H194" s="64"/>
      <c r="I194" s="64"/>
    </row>
    <row r="195" customHeight="1" spans="1:9">
      <c r="A195" s="64"/>
      <c r="B195" s="64"/>
      <c r="C195" s="64"/>
      <c r="D195" s="58"/>
      <c r="E195" s="58"/>
      <c r="F195" s="64"/>
      <c r="G195" s="64"/>
      <c r="H195" s="64"/>
      <c r="I195" s="64"/>
    </row>
    <row r="196" customHeight="1" spans="1:9">
      <c r="A196" s="64"/>
      <c r="B196" s="64"/>
      <c r="C196" s="64"/>
      <c r="D196" s="58"/>
      <c r="E196" s="58"/>
      <c r="F196" s="64"/>
      <c r="G196" s="64"/>
      <c r="H196" s="64"/>
      <c r="I196" s="64"/>
    </row>
    <row r="197" customHeight="1" spans="1:9">
      <c r="A197" s="64"/>
      <c r="B197" s="64"/>
      <c r="C197" s="64"/>
      <c r="D197" s="58"/>
      <c r="E197" s="58"/>
      <c r="F197" s="64"/>
      <c r="G197" s="64"/>
      <c r="H197" s="64"/>
      <c r="I197" s="64"/>
    </row>
    <row r="198" customHeight="1" spans="1:9">
      <c r="A198" s="64"/>
      <c r="B198" s="64"/>
      <c r="C198" s="64"/>
      <c r="D198" s="58"/>
      <c r="E198" s="58"/>
      <c r="F198" s="64"/>
      <c r="G198" s="64"/>
      <c r="H198" s="64"/>
      <c r="I198" s="64"/>
    </row>
    <row r="199" customHeight="1" spans="1:9">
      <c r="A199" s="64"/>
      <c r="B199" s="64"/>
      <c r="C199" s="64"/>
      <c r="D199" s="58"/>
      <c r="E199" s="58"/>
      <c r="F199" s="64"/>
      <c r="G199" s="64"/>
      <c r="H199" s="64"/>
      <c r="I199" s="64"/>
    </row>
    <row r="200" customHeight="1" spans="1:9">
      <c r="A200" s="64"/>
      <c r="B200" s="64"/>
      <c r="C200" s="64"/>
      <c r="D200" s="58"/>
      <c r="E200" s="58"/>
      <c r="F200" s="64"/>
      <c r="G200" s="64"/>
      <c r="H200" s="64"/>
      <c r="I200" s="64"/>
    </row>
    <row r="201" customHeight="1" spans="1:9">
      <c r="A201" s="64"/>
      <c r="B201" s="64"/>
      <c r="C201" s="64"/>
      <c r="D201" s="58"/>
      <c r="E201" s="58"/>
      <c r="F201" s="64"/>
      <c r="G201" s="64"/>
      <c r="H201" s="64"/>
      <c r="I201" s="64"/>
    </row>
    <row r="202" customHeight="1" spans="1:9">
      <c r="A202" s="64"/>
      <c r="B202" s="64"/>
      <c r="C202" s="64"/>
      <c r="D202" s="58"/>
      <c r="E202" s="58"/>
      <c r="F202" s="64"/>
      <c r="G202" s="64"/>
      <c r="H202" s="64"/>
      <c r="I202" s="64"/>
    </row>
    <row r="203" customHeight="1" spans="1:9">
      <c r="A203" s="64"/>
      <c r="B203" s="64"/>
      <c r="C203" s="64"/>
      <c r="D203" s="58"/>
      <c r="E203" s="58"/>
      <c r="F203" s="64"/>
      <c r="G203" s="64"/>
      <c r="H203" s="64"/>
      <c r="I203" s="64"/>
    </row>
    <row r="204" customHeight="1" spans="1:9">
      <c r="A204" s="75"/>
      <c r="B204" s="75"/>
      <c r="C204" s="75"/>
      <c r="D204" s="89"/>
      <c r="E204" s="89"/>
      <c r="F204" s="75"/>
      <c r="G204" s="75"/>
      <c r="H204" s="75"/>
      <c r="I204" s="75"/>
    </row>
    <row r="205" customHeight="1" spans="1:9">
      <c r="A205" s="75"/>
      <c r="B205" s="75"/>
      <c r="C205" s="75"/>
      <c r="D205" s="89"/>
      <c r="E205" s="89"/>
      <c r="F205" s="75"/>
      <c r="G205" s="75"/>
      <c r="H205" s="75"/>
      <c r="I205" s="75"/>
    </row>
    <row r="206" customHeight="1" spans="1:9">
      <c r="A206" s="75"/>
      <c r="B206" s="75"/>
      <c r="C206" s="75"/>
      <c r="D206" s="89"/>
      <c r="E206" s="89"/>
      <c r="F206" s="75"/>
      <c r="G206" s="75"/>
      <c r="H206" s="75"/>
      <c r="I206" s="75"/>
    </row>
    <row r="207" customHeight="1" spans="1:9">
      <c r="A207" s="75"/>
      <c r="B207" s="75"/>
      <c r="C207" s="75"/>
      <c r="D207" s="89"/>
      <c r="E207" s="89"/>
      <c r="F207" s="75"/>
      <c r="G207" s="75"/>
      <c r="H207" s="75"/>
      <c r="I207" s="75"/>
    </row>
    <row r="208" customHeight="1" spans="1:9">
      <c r="A208" s="75"/>
      <c r="B208" s="75"/>
      <c r="C208" s="75"/>
      <c r="D208" s="89"/>
      <c r="E208" s="89"/>
      <c r="F208" s="75"/>
      <c r="G208" s="75"/>
      <c r="H208" s="75"/>
      <c r="I208" s="75"/>
    </row>
    <row r="209" customHeight="1" spans="1:9">
      <c r="A209" s="76"/>
      <c r="B209" s="76"/>
      <c r="C209" s="76"/>
      <c r="D209" s="88"/>
      <c r="E209" s="88"/>
      <c r="F209" s="76"/>
      <c r="G209" s="76"/>
      <c r="H209" s="76"/>
      <c r="I209" s="76"/>
    </row>
    <row r="210" customHeight="1" spans="1:9">
      <c r="A210" s="76"/>
      <c r="B210" s="76"/>
      <c r="C210" s="76"/>
      <c r="D210" s="88"/>
      <c r="E210" s="88"/>
      <c r="F210" s="76"/>
      <c r="G210" s="76"/>
      <c r="H210" s="76"/>
      <c r="I210" s="76"/>
    </row>
    <row r="211" customHeight="1" spans="1:9">
      <c r="A211" s="76"/>
      <c r="B211" s="76"/>
      <c r="C211" s="76"/>
      <c r="D211" s="88"/>
      <c r="E211" s="88"/>
      <c r="F211" s="76"/>
      <c r="G211" s="76"/>
      <c r="H211" s="76"/>
      <c r="I211" s="76"/>
    </row>
    <row r="212" customHeight="1" spans="1:9">
      <c r="A212" s="76"/>
      <c r="B212" s="76"/>
      <c r="C212" s="76"/>
      <c r="D212" s="88"/>
      <c r="E212" s="88"/>
      <c r="F212" s="76"/>
      <c r="G212" s="76"/>
      <c r="H212" s="76"/>
      <c r="I212" s="76"/>
    </row>
    <row r="213" customHeight="1" spans="1:9">
      <c r="A213" s="76"/>
      <c r="B213" s="76"/>
      <c r="C213" s="76"/>
      <c r="D213" s="88"/>
      <c r="E213" s="88"/>
      <c r="F213" s="76"/>
      <c r="G213" s="76"/>
      <c r="H213" s="76"/>
      <c r="I213" s="76"/>
    </row>
    <row r="214" customHeight="1" spans="1:9">
      <c r="A214" s="76"/>
      <c r="B214" s="76"/>
      <c r="C214" s="76"/>
      <c r="D214" s="88"/>
      <c r="E214" s="88"/>
      <c r="F214" s="76"/>
      <c r="G214" s="76"/>
      <c r="H214" s="76"/>
      <c r="I214" s="76"/>
    </row>
    <row r="215" customHeight="1" spans="1:9">
      <c r="A215" s="76"/>
      <c r="B215" s="76"/>
      <c r="C215" s="76"/>
      <c r="D215" s="88"/>
      <c r="E215" s="88"/>
      <c r="F215" s="76"/>
      <c r="G215" s="76"/>
      <c r="H215" s="76"/>
      <c r="I215" s="76"/>
    </row>
    <row r="216" customHeight="1" spans="1:9">
      <c r="A216" s="76"/>
      <c r="B216" s="76"/>
      <c r="C216" s="76"/>
      <c r="D216" s="88"/>
      <c r="E216" s="88"/>
      <c r="F216" s="76"/>
      <c r="G216" s="76"/>
      <c r="H216" s="76"/>
      <c r="I216" s="76"/>
    </row>
    <row r="217" customHeight="1" spans="1:9">
      <c r="A217" s="76"/>
      <c r="B217" s="76"/>
      <c r="C217" s="76"/>
      <c r="D217" s="88"/>
      <c r="E217" s="88"/>
      <c r="F217" s="76"/>
      <c r="G217" s="76"/>
      <c r="H217" s="76"/>
      <c r="I217" s="76"/>
    </row>
    <row r="218" customHeight="1" spans="1:9">
      <c r="A218" s="76"/>
      <c r="B218" s="76"/>
      <c r="C218" s="76"/>
      <c r="D218" s="88"/>
      <c r="E218" s="88"/>
      <c r="F218" s="76"/>
      <c r="G218" s="76"/>
      <c r="H218" s="76"/>
      <c r="I218" s="76"/>
    </row>
  </sheetData>
  <autoFilter xmlns:etc="http://www.wps.cn/officeDocument/2017/etCustomData" ref="A6:I160" etc:filterBottomFollowUsedRange="0">
    <extLst/>
  </autoFilter>
  <mergeCells count="12">
    <mergeCell ref="A1:I1"/>
    <mergeCell ref="A4:I4"/>
    <mergeCell ref="A160:C160"/>
    <mergeCell ref="A5:A6"/>
    <mergeCell ref="B5:B6"/>
    <mergeCell ref="C5:C6"/>
    <mergeCell ref="D5:D6"/>
    <mergeCell ref="E5:E6"/>
    <mergeCell ref="F5:F6"/>
    <mergeCell ref="G5:G6"/>
    <mergeCell ref="H5:H6"/>
    <mergeCell ref="I5:I6"/>
  </mergeCells>
  <conditionalFormatting sqref="H7">
    <cfRule type="expression" dxfId="1" priority="18">
      <formula>_xlfn.ISFORMULA(H7)</formula>
    </cfRule>
  </conditionalFormatting>
  <conditionalFormatting sqref="I7">
    <cfRule type="expression" dxfId="1" priority="15">
      <formula>_xlfn.ISFORMULA(I7)</formula>
    </cfRule>
  </conditionalFormatting>
  <conditionalFormatting sqref="D42:E42">
    <cfRule type="expression" dxfId="1" priority="11">
      <formula>_xlfn.ISFORMULA(D42)</formula>
    </cfRule>
  </conditionalFormatting>
  <conditionalFormatting sqref="E60">
    <cfRule type="expression" dxfId="1" priority="13">
      <formula>_xlfn.ISFORMULA(E60)</formula>
    </cfRule>
  </conditionalFormatting>
  <conditionalFormatting sqref="H120:H151">
    <cfRule type="expression" dxfId="1" priority="3">
      <formula>_xlfn.ISFORMULA(H120)</formula>
    </cfRule>
  </conditionalFormatting>
  <conditionalFormatting sqref="I87:I102">
    <cfRule type="expression" dxfId="1" priority="14">
      <formula>_xlfn.ISFORMULA(I87)</formula>
    </cfRule>
  </conditionalFormatting>
  <conditionalFormatting sqref="I120:I151">
    <cfRule type="expression" dxfId="1" priority="4">
      <formula>_xlfn.ISFORMULA(I120)</formula>
    </cfRule>
  </conditionalFormatting>
  <conditionalFormatting sqref="C7:E7 C8:H41 C42 F42:H42 C43:H59 C60:D60 F60:H60 C61:H119 C152:H159">
    <cfRule type="expression" dxfId="1" priority="21">
      <formula>_xlfn.ISFORMULA(C7)</formula>
    </cfRule>
  </conditionalFormatting>
  <conditionalFormatting sqref="F7:G7 F9:G9 F11:G12 F14:G14 F16:G16 F18:G18 F20:G20 G21 F22:G22 G23 F24:G24 G25 F26:G26 G27 F28:G28 G29 F30:G30 G31 F32:G32 G33 F34:G34 G35 F36:G36 G37 F38:G39 G40 F41:G42 G43 F44:G44 G45 F46:G46 G47 F48:G48 G49 F50:G50 G51 F52:G52 G53 F54:G54 G55 F56:G56 G57 F58:G58 G59 F60:G60 G61 F62:G62 G63 F64:G64 G65 F66:G66 G67 F68:G68 G69 F70:G71 G72 F73:G73 G74 F75:G75 G76 F77:G77 G78 F79:G79 G80 F81:G81 G82 F83:G83 G84 F85:G85 G86 F87:G87 G88 F89:G89 G90 F91:G91 G92 F93:G93 G94 F95:G95 G96 F97:G97 G98 F99:G99 G100 F101:G101 G102:G119 G152:G159">
    <cfRule type="expression" dxfId="1" priority="19">
      <formula>_xlfn.ISFORMULA(F7)</formula>
    </cfRule>
  </conditionalFormatting>
  <conditionalFormatting sqref="I8:I86 I103:I119 I152:I159">
    <cfRule type="expression" dxfId="1" priority="16">
      <formula>_xlfn.ISFORMULA(I8)</formula>
    </cfRule>
  </conditionalFormatting>
  <conditionalFormatting sqref="B103:B119 B152:B159">
    <cfRule type="expression" dxfId="1" priority="10">
      <formula>_xlfn.ISFORMULA(B103)</formula>
    </cfRule>
  </conditionalFormatting>
  <conditionalFormatting sqref="B120:G151">
    <cfRule type="expression" dxfId="1" priority="5">
      <formula>_xlfn.ISFORMULA(B120)</formula>
    </cfRule>
  </conditionalFormatting>
  <printOptions horizontalCentered="1"/>
  <pageMargins left="0.590277777777778" right="0.590277777777778" top="0.865972222222222" bottom="0.865972222222222" header="0.472222222222222" footer="0.590277777777778"/>
  <pageSetup paperSize="9" scale="84" fitToHeight="0" orientation="landscape" blackAndWhite="1" horizontalDpi="600"/>
  <headerFooter scaleWithDoc="0">
    <oddFooter>&amp;L&amp;"宋体"被评估单位填表人：王泉泉
填表日期：2025年9月&amp;R&amp;"宋体"评估人员：叶冰影、顾桂贤、胡鹏、耿界翔</oddFooter>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pageSetUpPr fitToPage="1"/>
  </sheetPr>
  <dimension ref="A1:N93"/>
  <sheetViews>
    <sheetView view="pageBreakPreview" zoomScaleNormal="100" workbookViewId="0">
      <pane ySplit="6" topLeftCell="A7" activePane="bottomLeft" state="frozen"/>
      <selection/>
      <selection pane="bottomLeft" activeCell="A29" sqref="$A29:$XFD29"/>
    </sheetView>
  </sheetViews>
  <sheetFormatPr defaultColWidth="9" defaultRowHeight="15.75" customHeight="1"/>
  <cols>
    <col min="1" max="1" width="4.33333333333333" style="48" customWidth="1"/>
    <col min="2" max="2" width="32" style="48" hidden="1" customWidth="1"/>
    <col min="3" max="3" width="17.9" style="48" customWidth="1"/>
    <col min="4" max="4" width="38.5" style="47" customWidth="1"/>
    <col min="5" max="5" width="27.4666666666667" style="47" customWidth="1"/>
    <col min="6" max="6" width="5.5" style="48" customWidth="1"/>
    <col min="7" max="7" width="7.9" style="48" customWidth="1"/>
    <col min="8" max="11" width="10.8333333333333" style="48" hidden="1" customWidth="1"/>
    <col min="12" max="12" width="18.375" style="48" customWidth="1"/>
    <col min="13" max="13" width="19.5" style="48" customWidth="1"/>
    <col min="14" max="14" width="14.5" style="48" customWidth="1"/>
    <col min="15" max="16384" width="9" style="48"/>
  </cols>
  <sheetData>
    <row r="1" s="46" customFormat="1" ht="30" customHeight="1" spans="1:14">
      <c r="A1" s="49" t="s">
        <v>926</v>
      </c>
      <c r="B1" s="49"/>
      <c r="C1" s="49"/>
      <c r="D1" s="49"/>
      <c r="E1" s="49"/>
      <c r="F1" s="49"/>
      <c r="G1" s="49"/>
      <c r="H1" s="49"/>
      <c r="I1" s="49"/>
      <c r="J1" s="49"/>
      <c r="K1" s="49"/>
      <c r="L1" s="49"/>
      <c r="M1" s="49"/>
      <c r="N1" s="49"/>
    </row>
    <row r="2" s="210" customFormat="1" ht="16.5" customHeight="1" spans="1:14">
      <c r="A2" s="50" t="str">
        <f>公用信息!E7</f>
        <v>评估基准日：2025年10月31日</v>
      </c>
      <c r="B2" s="50"/>
      <c r="C2" s="50"/>
      <c r="D2" s="50"/>
      <c r="E2" s="50"/>
      <c r="F2" s="50"/>
      <c r="G2" s="50"/>
      <c r="H2" s="51"/>
      <c r="I2" s="51"/>
      <c r="J2" s="51"/>
      <c r="K2" s="51"/>
      <c r="L2" s="51"/>
      <c r="M2" s="51"/>
      <c r="N2" s="212"/>
    </row>
    <row r="3" s="210" customFormat="1" ht="16.5" customHeight="1" spans="1:14">
      <c r="A3" s="50"/>
      <c r="B3" s="50"/>
      <c r="C3" s="50"/>
      <c r="D3" s="50"/>
      <c r="E3" s="50"/>
      <c r="F3" s="50"/>
      <c r="G3" s="50"/>
      <c r="H3" s="51"/>
      <c r="I3" s="51"/>
      <c r="J3" s="51"/>
      <c r="K3" s="51"/>
      <c r="L3" s="51"/>
      <c r="M3" s="113" t="s">
        <v>927</v>
      </c>
      <c r="N3" s="213"/>
    </row>
    <row r="4" s="210" customFormat="1" ht="16.5" customHeight="1" spans="1:14">
      <c r="A4" s="90" t="str">
        <f>公用信息!E6</f>
        <v>被评估单位：杭州建德杭氧气体有限公司</v>
      </c>
      <c r="B4" s="52"/>
      <c r="C4" s="52"/>
      <c r="D4" s="214"/>
      <c r="E4" s="214"/>
      <c r="F4" s="52"/>
      <c r="G4" s="52"/>
      <c r="H4" s="52"/>
      <c r="I4" s="52"/>
      <c r="J4" s="52"/>
      <c r="K4" s="52"/>
      <c r="L4" s="52"/>
      <c r="M4" s="157" t="s">
        <v>928</v>
      </c>
      <c r="N4" s="215"/>
    </row>
    <row r="5" s="211" customFormat="1" ht="16.5" customHeight="1" spans="1:14">
      <c r="A5" s="56" t="s">
        <v>175</v>
      </c>
      <c r="B5" s="56" t="s">
        <v>585</v>
      </c>
      <c r="C5" s="56" t="s">
        <v>586</v>
      </c>
      <c r="D5" s="56" t="s">
        <v>383</v>
      </c>
      <c r="E5" s="56" t="s">
        <v>418</v>
      </c>
      <c r="F5" s="56" t="s">
        <v>374</v>
      </c>
      <c r="G5" s="56" t="s">
        <v>375</v>
      </c>
      <c r="H5" s="56" t="s">
        <v>587</v>
      </c>
      <c r="I5" s="56" t="s">
        <v>404</v>
      </c>
      <c r="J5" s="216" t="s">
        <v>929</v>
      </c>
      <c r="K5" s="216"/>
      <c r="L5" s="99" t="s">
        <v>379</v>
      </c>
      <c r="M5" s="99" t="s">
        <v>112</v>
      </c>
      <c r="N5" s="217" t="s">
        <v>247</v>
      </c>
    </row>
    <row r="6" s="211" customFormat="1" ht="16.5" customHeight="1" spans="1:14">
      <c r="A6" s="56"/>
      <c r="B6" s="56"/>
      <c r="C6" s="56"/>
      <c r="D6" s="56"/>
      <c r="E6" s="56"/>
      <c r="F6" s="56"/>
      <c r="G6" s="56"/>
      <c r="H6" s="56"/>
      <c r="I6" s="56"/>
      <c r="J6" s="218" t="s">
        <v>930</v>
      </c>
      <c r="K6" s="219" t="s">
        <v>931</v>
      </c>
      <c r="L6" s="56"/>
      <c r="M6" s="56"/>
      <c r="N6" s="220"/>
    </row>
    <row r="7" s="210" customFormat="1" ht="16.5" customHeight="1" spans="1:14">
      <c r="A7" s="221"/>
      <c r="B7" s="207"/>
      <c r="C7" s="207"/>
      <c r="D7" s="207"/>
      <c r="E7" s="207"/>
      <c r="F7" s="208"/>
      <c r="G7" s="208"/>
      <c r="H7" s="222"/>
      <c r="I7" s="222"/>
      <c r="J7" s="223"/>
      <c r="K7" s="223"/>
      <c r="L7" s="223"/>
      <c r="M7" s="223"/>
      <c r="N7" s="224"/>
    </row>
    <row r="8" s="210" customFormat="1" ht="16.5" customHeight="1" spans="1:14">
      <c r="A8" s="221"/>
      <c r="B8" s="207"/>
      <c r="C8" s="207"/>
      <c r="D8" s="207"/>
      <c r="E8" s="207"/>
      <c r="F8" s="208"/>
      <c r="G8" s="208"/>
      <c r="H8" s="222"/>
      <c r="I8" s="222"/>
      <c r="J8" s="223"/>
      <c r="K8" s="223"/>
      <c r="L8" s="223"/>
      <c r="M8" s="223"/>
      <c r="N8" s="224"/>
    </row>
    <row r="9" s="210" customFormat="1" ht="16.5" customHeight="1" spans="1:14">
      <c r="A9" s="221"/>
      <c r="B9" s="207"/>
      <c r="C9" s="207"/>
      <c r="D9" s="207"/>
      <c r="E9" s="207"/>
      <c r="F9" s="208"/>
      <c r="G9" s="208"/>
      <c r="H9" s="222"/>
      <c r="I9" s="222"/>
      <c r="J9" s="223"/>
      <c r="K9" s="223"/>
      <c r="L9" s="223"/>
      <c r="M9" s="223"/>
      <c r="N9" s="224"/>
    </row>
    <row r="10" s="210" customFormat="1" ht="16.5" customHeight="1" spans="1:14">
      <c r="A10" s="221"/>
      <c r="B10" s="207"/>
      <c r="C10" s="207"/>
      <c r="D10" s="207"/>
      <c r="E10" s="207"/>
      <c r="F10" s="208"/>
      <c r="G10" s="208"/>
      <c r="H10" s="222"/>
      <c r="I10" s="222"/>
      <c r="J10" s="223"/>
      <c r="K10" s="223"/>
      <c r="L10" s="223"/>
      <c r="M10" s="223"/>
      <c r="N10" s="224"/>
    </row>
    <row r="11" s="210" customFormat="1" ht="16.5" customHeight="1" spans="1:14">
      <c r="A11" s="221"/>
      <c r="B11" s="207"/>
      <c r="C11" s="207"/>
      <c r="D11" s="207"/>
      <c r="E11" s="207"/>
      <c r="F11" s="208"/>
      <c r="G11" s="208"/>
      <c r="H11" s="222"/>
      <c r="I11" s="222"/>
      <c r="J11" s="223"/>
      <c r="K11" s="223"/>
      <c r="L11" s="223"/>
      <c r="M11" s="223"/>
      <c r="N11" s="224"/>
    </row>
    <row r="12" s="210" customFormat="1" ht="16.5" customHeight="1" spans="1:14">
      <c r="A12" s="221"/>
      <c r="B12" s="207"/>
      <c r="C12" s="207"/>
      <c r="D12" s="207"/>
      <c r="E12" s="207"/>
      <c r="F12" s="208"/>
      <c r="G12" s="208"/>
      <c r="H12" s="222"/>
      <c r="I12" s="222"/>
      <c r="J12" s="223"/>
      <c r="K12" s="223"/>
      <c r="L12" s="223"/>
      <c r="M12" s="223"/>
      <c r="N12" s="224"/>
    </row>
    <row r="13" s="210" customFormat="1" ht="16.5" customHeight="1" spans="1:14">
      <c r="A13" s="221"/>
      <c r="B13" s="207"/>
      <c r="C13" s="207"/>
      <c r="D13" s="207"/>
      <c r="E13" s="207"/>
      <c r="F13" s="208"/>
      <c r="G13" s="208"/>
      <c r="H13" s="222"/>
      <c r="I13" s="222"/>
      <c r="J13" s="223"/>
      <c r="K13" s="223"/>
      <c r="L13" s="223"/>
      <c r="M13" s="223"/>
      <c r="N13" s="224"/>
    </row>
    <row r="14" s="210" customFormat="1" ht="16.5" customHeight="1" spans="1:14">
      <c r="A14" s="221"/>
      <c r="B14" s="207"/>
      <c r="C14" s="207"/>
      <c r="D14" s="207"/>
      <c r="E14" s="207"/>
      <c r="F14" s="208"/>
      <c r="G14" s="208"/>
      <c r="H14" s="222"/>
      <c r="I14" s="222"/>
      <c r="J14" s="223"/>
      <c r="K14" s="223"/>
      <c r="L14" s="223"/>
      <c r="M14" s="223"/>
      <c r="N14" s="224"/>
    </row>
    <row r="15" s="210" customFormat="1" ht="16.5" customHeight="1" spans="1:14">
      <c r="A15" s="221"/>
      <c r="B15" s="207"/>
      <c r="C15" s="207"/>
      <c r="D15" s="207"/>
      <c r="E15" s="207"/>
      <c r="F15" s="208"/>
      <c r="G15" s="208"/>
      <c r="H15" s="222"/>
      <c r="I15" s="222"/>
      <c r="J15" s="223"/>
      <c r="K15" s="223"/>
      <c r="L15" s="223"/>
      <c r="M15" s="223"/>
      <c r="N15" s="224"/>
    </row>
    <row r="16" s="210" customFormat="1" ht="16.5" customHeight="1" spans="1:14">
      <c r="A16" s="221"/>
      <c r="B16" s="207"/>
      <c r="C16" s="207"/>
      <c r="D16" s="207"/>
      <c r="E16" s="207"/>
      <c r="F16" s="208"/>
      <c r="G16" s="208"/>
      <c r="H16" s="222"/>
      <c r="I16" s="222"/>
      <c r="J16" s="223"/>
      <c r="K16" s="223"/>
      <c r="L16" s="223"/>
      <c r="M16" s="223"/>
      <c r="N16" s="224"/>
    </row>
    <row r="17" s="210" customFormat="1" ht="16.5" customHeight="1" spans="1:14">
      <c r="A17" s="221"/>
      <c r="B17" s="207"/>
      <c r="C17" s="207"/>
      <c r="D17" s="207"/>
      <c r="E17" s="207"/>
      <c r="F17" s="208"/>
      <c r="G17" s="208"/>
      <c r="H17" s="222"/>
      <c r="I17" s="222"/>
      <c r="J17" s="223"/>
      <c r="K17" s="223"/>
      <c r="L17" s="223"/>
      <c r="M17" s="223"/>
      <c r="N17" s="224"/>
    </row>
    <row r="18" s="210" customFormat="1" ht="16.5" customHeight="1" spans="1:14">
      <c r="A18" s="221"/>
      <c r="B18" s="207"/>
      <c r="C18" s="207"/>
      <c r="D18" s="207"/>
      <c r="E18" s="207"/>
      <c r="F18" s="208"/>
      <c r="G18" s="208"/>
      <c r="H18" s="222"/>
      <c r="I18" s="222"/>
      <c r="J18" s="223"/>
      <c r="K18" s="223"/>
      <c r="L18" s="223"/>
      <c r="M18" s="223"/>
      <c r="N18" s="224"/>
    </row>
    <row r="19" s="210" customFormat="1" ht="16.5" customHeight="1" spans="1:14">
      <c r="A19" s="221"/>
      <c r="B19" s="207"/>
      <c r="C19" s="207"/>
      <c r="D19" s="207"/>
      <c r="E19" s="207"/>
      <c r="F19" s="208"/>
      <c r="G19" s="208"/>
      <c r="H19" s="222"/>
      <c r="I19" s="222"/>
      <c r="J19" s="223"/>
      <c r="K19" s="223"/>
      <c r="L19" s="223"/>
      <c r="M19" s="223"/>
      <c r="N19" s="224"/>
    </row>
    <row r="20" s="210" customFormat="1" ht="16.5" customHeight="1" spans="1:14">
      <c r="A20" s="221"/>
      <c r="B20" s="207"/>
      <c r="C20" s="207"/>
      <c r="D20" s="207"/>
      <c r="E20" s="207"/>
      <c r="F20" s="208"/>
      <c r="G20" s="208"/>
      <c r="H20" s="222"/>
      <c r="I20" s="222"/>
      <c r="J20" s="223"/>
      <c r="K20" s="223"/>
      <c r="L20" s="223"/>
      <c r="M20" s="223"/>
      <c r="N20" s="224"/>
    </row>
    <row r="21" s="210" customFormat="1" ht="16.5" customHeight="1" spans="1:14">
      <c r="A21" s="221"/>
      <c r="B21" s="207"/>
      <c r="C21" s="207"/>
      <c r="D21" s="207"/>
      <c r="E21" s="207"/>
      <c r="F21" s="208"/>
      <c r="G21" s="208"/>
      <c r="H21" s="222"/>
      <c r="I21" s="222"/>
      <c r="J21" s="223"/>
      <c r="K21" s="223"/>
      <c r="L21" s="223"/>
      <c r="M21" s="223"/>
      <c r="N21" s="224"/>
    </row>
    <row r="22" s="210" customFormat="1" ht="16.5" customHeight="1" spans="1:14">
      <c r="A22" s="221"/>
      <c r="B22" s="207"/>
      <c r="C22" s="207"/>
      <c r="D22" s="207"/>
      <c r="E22" s="207"/>
      <c r="F22" s="208"/>
      <c r="G22" s="208"/>
      <c r="H22" s="222"/>
      <c r="I22" s="222"/>
      <c r="J22" s="223"/>
      <c r="K22" s="223"/>
      <c r="L22" s="223"/>
      <c r="M22" s="223"/>
      <c r="N22" s="224"/>
    </row>
    <row r="23" s="210" customFormat="1" ht="16.5" customHeight="1" spans="1:14">
      <c r="A23" s="221"/>
      <c r="B23" s="207"/>
      <c r="C23" s="207"/>
      <c r="D23" s="207"/>
      <c r="E23" s="207"/>
      <c r="F23" s="208"/>
      <c r="G23" s="208"/>
      <c r="H23" s="222"/>
      <c r="I23" s="222"/>
      <c r="J23" s="223"/>
      <c r="K23" s="223"/>
      <c r="L23" s="223"/>
      <c r="M23" s="223"/>
      <c r="N23" s="224"/>
    </row>
    <row r="24" s="210" customFormat="1" ht="16.5" customHeight="1" spans="1:14">
      <c r="A24" s="221"/>
      <c r="B24" s="207"/>
      <c r="C24" s="207"/>
      <c r="D24" s="207"/>
      <c r="E24" s="207"/>
      <c r="F24" s="208"/>
      <c r="G24" s="208"/>
      <c r="H24" s="222"/>
      <c r="I24" s="222"/>
      <c r="J24" s="223"/>
      <c r="K24" s="223"/>
      <c r="L24" s="223"/>
      <c r="M24" s="223"/>
      <c r="N24" s="224"/>
    </row>
    <row r="25" s="210" customFormat="1" ht="16.5" customHeight="1" spans="1:14">
      <c r="A25" s="221"/>
      <c r="B25" s="207"/>
      <c r="C25" s="207"/>
      <c r="D25" s="207"/>
      <c r="E25" s="207"/>
      <c r="F25" s="208"/>
      <c r="G25" s="208"/>
      <c r="H25" s="222"/>
      <c r="I25" s="222"/>
      <c r="J25" s="223"/>
      <c r="K25" s="223"/>
      <c r="L25" s="223"/>
      <c r="M25" s="223"/>
      <c r="N25" s="224"/>
    </row>
    <row r="26" s="210" customFormat="1" ht="16.5" customHeight="1" spans="1:14">
      <c r="A26" s="221"/>
      <c r="B26" s="207"/>
      <c r="C26" s="207"/>
      <c r="D26" s="207"/>
      <c r="E26" s="207"/>
      <c r="F26" s="208"/>
      <c r="G26" s="208"/>
      <c r="H26" s="222"/>
      <c r="I26" s="222"/>
      <c r="J26" s="223"/>
      <c r="K26" s="223"/>
      <c r="L26" s="223"/>
      <c r="M26" s="223"/>
      <c r="N26" s="224"/>
    </row>
    <row r="27" s="210" customFormat="1" ht="16.5" customHeight="1" spans="1:14">
      <c r="A27" s="221"/>
      <c r="B27" s="207"/>
      <c r="C27" s="207"/>
      <c r="D27" s="207"/>
      <c r="E27" s="207"/>
      <c r="F27" s="208"/>
      <c r="G27" s="208"/>
      <c r="H27" s="222"/>
      <c r="I27" s="222"/>
      <c r="J27" s="223"/>
      <c r="K27" s="223"/>
      <c r="L27" s="223"/>
      <c r="M27" s="223"/>
      <c r="N27" s="224"/>
    </row>
    <row r="28" s="210" customFormat="1" ht="16.5" customHeight="1" spans="1:14">
      <c r="A28" s="221"/>
      <c r="B28" s="207"/>
      <c r="C28" s="207"/>
      <c r="D28" s="207"/>
      <c r="E28" s="207"/>
      <c r="F28" s="208"/>
      <c r="G28" s="208"/>
      <c r="H28" s="222"/>
      <c r="I28" s="222"/>
      <c r="J28" s="223"/>
      <c r="K28" s="223"/>
      <c r="L28" s="223"/>
      <c r="M28" s="223"/>
      <c r="N28" s="224"/>
    </row>
    <row r="29" s="210" customFormat="1" ht="16.5" customHeight="1" spans="1:14">
      <c r="A29" s="56"/>
      <c r="B29" s="56"/>
      <c r="C29" s="56"/>
      <c r="D29" s="171"/>
      <c r="E29" s="61"/>
      <c r="F29" s="61"/>
      <c r="G29" s="225"/>
      <c r="H29" s="162"/>
      <c r="I29" s="162"/>
      <c r="J29" s="162"/>
      <c r="K29" s="162"/>
      <c r="L29" s="162"/>
      <c r="M29" s="62"/>
      <c r="N29" s="224"/>
    </row>
    <row r="30" s="210" customFormat="1" ht="16.5" customHeight="1" spans="1:14">
      <c r="A30" s="56"/>
      <c r="B30" s="56"/>
      <c r="C30" s="56"/>
      <c r="D30" s="171"/>
      <c r="E30" s="61"/>
      <c r="F30" s="61"/>
      <c r="G30" s="225"/>
      <c r="H30" s="162"/>
      <c r="I30" s="162"/>
      <c r="J30" s="162"/>
      <c r="K30" s="162"/>
      <c r="L30" s="162"/>
      <c r="M30" s="62"/>
      <c r="N30" s="224"/>
    </row>
    <row r="31" s="210" customFormat="1" ht="16.5" customHeight="1" spans="1:14">
      <c r="A31" s="56"/>
      <c r="B31" s="56"/>
      <c r="C31" s="56"/>
      <c r="D31" s="171"/>
      <c r="E31" s="61"/>
      <c r="F31" s="61"/>
      <c r="G31" s="225"/>
      <c r="H31" s="162"/>
      <c r="I31" s="162"/>
      <c r="J31" s="162"/>
      <c r="K31" s="162"/>
      <c r="L31" s="162"/>
      <c r="M31" s="62"/>
      <c r="N31" s="224"/>
    </row>
    <row r="32" s="210" customFormat="1" ht="16.5" customHeight="1" spans="1:14">
      <c r="A32" s="56"/>
      <c r="B32" s="56"/>
      <c r="C32" s="56"/>
      <c r="D32" s="171"/>
      <c r="E32" s="61"/>
      <c r="F32" s="61"/>
      <c r="G32" s="225"/>
      <c r="H32" s="162"/>
      <c r="I32" s="162"/>
      <c r="J32" s="162"/>
      <c r="K32" s="162"/>
      <c r="L32" s="162"/>
      <c r="M32" s="62"/>
      <c r="N32" s="224"/>
    </row>
    <row r="33" s="210" customFormat="1" ht="16.5" customHeight="1" spans="1:14">
      <c r="A33" s="56" t="s">
        <v>309</v>
      </c>
      <c r="B33" s="56"/>
      <c r="C33" s="56"/>
      <c r="D33" s="171"/>
      <c r="E33" s="61"/>
      <c r="F33" s="61"/>
      <c r="G33" s="62">
        <f>ROUND(SUM(G7:G28),2)</f>
        <v>0</v>
      </c>
      <c r="H33" s="162"/>
      <c r="I33" s="162"/>
      <c r="J33" s="162">
        <f>SUM(J7:J32)</f>
        <v>0</v>
      </c>
      <c r="K33" s="162">
        <f>SUM(K7:K32)</f>
        <v>0</v>
      </c>
      <c r="L33" s="162"/>
      <c r="M33" s="62">
        <f>SUM(M7:M28)</f>
        <v>0</v>
      </c>
      <c r="N33" s="224"/>
    </row>
    <row r="34" s="210" customFormat="1" ht="16.5" customHeight="1" spans="1:14">
      <c r="A34" s="114" t="s">
        <v>932</v>
      </c>
      <c r="B34" s="114"/>
      <c r="C34" s="114"/>
      <c r="D34" s="172"/>
      <c r="E34" s="172"/>
      <c r="F34" s="162"/>
      <c r="G34" s="162"/>
      <c r="H34" s="162"/>
      <c r="I34" s="162"/>
      <c r="J34" s="162"/>
      <c r="K34" s="162"/>
      <c r="L34" s="162"/>
      <c r="M34" s="62"/>
      <c r="N34" s="226"/>
    </row>
    <row r="35" s="210" customFormat="1" ht="16.5" customHeight="1" spans="1:14">
      <c r="A35" s="56" t="s">
        <v>309</v>
      </c>
      <c r="B35" s="56"/>
      <c r="C35" s="56"/>
      <c r="D35" s="171"/>
      <c r="E35" s="61"/>
      <c r="F35" s="61"/>
      <c r="G35" s="62">
        <f>G33-G34</f>
        <v>0</v>
      </c>
      <c r="H35" s="162"/>
      <c r="I35" s="162"/>
      <c r="J35" s="162"/>
      <c r="K35" s="162"/>
      <c r="L35" s="162"/>
      <c r="M35" s="62">
        <f>M33-M34</f>
        <v>0</v>
      </c>
      <c r="N35" s="224"/>
    </row>
    <row r="36" customHeight="1" spans="1:14">
      <c r="A36" s="68"/>
      <c r="B36" s="68"/>
      <c r="C36" s="68"/>
      <c r="D36" s="227"/>
      <c r="E36" s="58"/>
      <c r="F36" s="64"/>
      <c r="G36" s="64"/>
      <c r="H36" s="64"/>
      <c r="I36" s="64"/>
      <c r="J36" s="64"/>
      <c r="K36" s="64"/>
      <c r="L36" s="64"/>
      <c r="M36" s="64"/>
      <c r="N36" s="64"/>
    </row>
    <row r="37" customHeight="1" spans="1:14">
      <c r="A37" s="71"/>
      <c r="B37" s="64"/>
      <c r="C37" s="64"/>
      <c r="D37" s="58"/>
      <c r="E37" s="58"/>
      <c r="F37" s="64"/>
      <c r="G37" s="64"/>
      <c r="H37" s="64"/>
      <c r="I37" s="64"/>
      <c r="J37" s="64"/>
      <c r="K37" s="64"/>
      <c r="L37" s="64"/>
      <c r="M37" s="64"/>
    </row>
    <row r="38" customHeight="1" spans="1:14">
      <c r="A38" s="64"/>
      <c r="B38" s="64"/>
      <c r="C38" s="64"/>
      <c r="D38" s="58"/>
      <c r="E38" s="58"/>
      <c r="F38" s="64"/>
      <c r="G38" s="64"/>
      <c r="H38" s="64"/>
      <c r="I38" s="64"/>
      <c r="J38" s="64"/>
      <c r="K38" s="64"/>
      <c r="L38" s="64"/>
      <c r="M38" s="64"/>
    </row>
    <row r="39" customHeight="1" spans="1:14">
      <c r="A39" s="64"/>
      <c r="B39" s="64"/>
      <c r="C39" s="64"/>
      <c r="D39" s="58"/>
      <c r="E39" s="58"/>
      <c r="F39" s="64"/>
      <c r="G39" s="64"/>
      <c r="H39" s="64"/>
      <c r="I39" s="64"/>
      <c r="J39" s="64"/>
      <c r="K39" s="64"/>
      <c r="L39" s="64"/>
      <c r="M39" s="64"/>
    </row>
    <row r="40" customHeight="1" spans="1:14">
      <c r="A40" s="64"/>
      <c r="B40" s="64"/>
      <c r="C40" s="64"/>
      <c r="D40" s="58"/>
      <c r="E40" s="58"/>
      <c r="F40" s="64"/>
      <c r="G40" s="64"/>
      <c r="H40" s="64"/>
      <c r="I40" s="64"/>
      <c r="J40" s="64"/>
      <c r="K40" s="64"/>
      <c r="L40" s="64"/>
      <c r="M40" s="64"/>
    </row>
    <row r="41" customHeight="1" spans="1:14">
      <c r="A41" s="64"/>
      <c r="B41" s="64"/>
      <c r="C41" s="64"/>
      <c r="D41" s="58"/>
      <c r="E41" s="58"/>
      <c r="F41" s="64"/>
      <c r="G41" s="64"/>
      <c r="H41" s="64"/>
      <c r="I41" s="64"/>
      <c r="J41" s="64"/>
      <c r="K41" s="64"/>
      <c r="L41" s="64"/>
      <c r="M41" s="64"/>
    </row>
    <row r="42" customHeight="1" spans="1:14">
      <c r="A42" s="64"/>
      <c r="B42" s="64"/>
      <c r="C42" s="64"/>
      <c r="D42" s="58"/>
      <c r="E42" s="58"/>
      <c r="F42" s="64"/>
      <c r="G42" s="64"/>
      <c r="H42" s="64"/>
      <c r="I42" s="64"/>
      <c r="J42" s="64"/>
      <c r="K42" s="64"/>
      <c r="L42" s="64"/>
      <c r="M42" s="64"/>
    </row>
    <row r="43" customHeight="1" spans="1:14">
      <c r="A43" s="64"/>
      <c r="B43" s="64"/>
      <c r="C43" s="64"/>
      <c r="D43" s="58"/>
      <c r="E43" s="58"/>
      <c r="F43" s="64"/>
      <c r="G43" s="64"/>
      <c r="H43" s="64"/>
      <c r="I43" s="64"/>
      <c r="J43" s="64"/>
      <c r="K43" s="64"/>
      <c r="L43" s="64"/>
      <c r="M43" s="64"/>
    </row>
    <row r="44" customHeight="1" spans="1:14">
      <c r="A44" s="64"/>
      <c r="B44" s="64"/>
      <c r="C44" s="64"/>
      <c r="D44" s="58"/>
      <c r="E44" s="58"/>
      <c r="F44" s="64"/>
      <c r="G44" s="64"/>
      <c r="H44" s="64"/>
      <c r="I44" s="64"/>
      <c r="J44" s="64"/>
      <c r="K44" s="64"/>
      <c r="L44" s="64"/>
      <c r="M44" s="64"/>
    </row>
    <row r="45" customHeight="1" spans="1:14">
      <c r="A45" s="64"/>
      <c r="B45" s="64"/>
      <c r="C45" s="64"/>
      <c r="D45" s="58"/>
      <c r="E45" s="58"/>
      <c r="F45" s="64"/>
      <c r="G45" s="64"/>
      <c r="H45" s="64"/>
      <c r="I45" s="64"/>
      <c r="J45" s="64"/>
      <c r="K45" s="64"/>
      <c r="L45" s="64"/>
      <c r="M45" s="64"/>
    </row>
    <row r="46" customHeight="1" spans="1:14">
      <c r="A46" s="64"/>
      <c r="B46" s="64"/>
      <c r="C46" s="64"/>
      <c r="D46" s="58"/>
      <c r="E46" s="58"/>
      <c r="F46" s="64"/>
      <c r="G46" s="64"/>
      <c r="H46" s="64"/>
      <c r="I46" s="64"/>
      <c r="J46" s="64"/>
      <c r="K46" s="64"/>
      <c r="L46" s="64"/>
      <c r="M46" s="64"/>
    </row>
    <row r="47" customHeight="1" spans="1:14">
      <c r="A47" s="64"/>
      <c r="B47" s="64"/>
      <c r="C47" s="64"/>
      <c r="D47" s="58"/>
      <c r="E47" s="58"/>
      <c r="F47" s="64"/>
      <c r="G47" s="64"/>
      <c r="H47" s="64"/>
      <c r="I47" s="64"/>
      <c r="J47" s="64"/>
      <c r="K47" s="64"/>
      <c r="L47" s="64"/>
      <c r="M47" s="64"/>
    </row>
    <row r="48" customHeight="1" spans="1:14">
      <c r="A48" s="64"/>
      <c r="B48" s="64"/>
      <c r="C48" s="64"/>
      <c r="D48" s="58"/>
      <c r="E48" s="58"/>
      <c r="F48" s="64"/>
      <c r="G48" s="64"/>
      <c r="H48" s="64"/>
      <c r="I48" s="64"/>
      <c r="J48" s="64"/>
      <c r="K48" s="64"/>
      <c r="L48" s="64"/>
      <c r="M48" s="64"/>
    </row>
    <row r="49" customHeight="1" spans="1:13">
      <c r="A49" s="64"/>
      <c r="B49" s="64"/>
      <c r="C49" s="64"/>
      <c r="D49" s="58"/>
      <c r="E49" s="58"/>
      <c r="F49" s="64"/>
      <c r="G49" s="64"/>
      <c r="H49" s="64"/>
      <c r="I49" s="64"/>
      <c r="J49" s="64"/>
      <c r="K49" s="64"/>
      <c r="L49" s="64"/>
      <c r="M49" s="64"/>
    </row>
    <row r="50" customHeight="1" spans="1:13">
      <c r="A50" s="64"/>
      <c r="B50" s="64"/>
      <c r="C50" s="64"/>
      <c r="D50" s="58"/>
      <c r="E50" s="58"/>
      <c r="F50" s="64"/>
      <c r="G50" s="64"/>
      <c r="H50" s="64"/>
      <c r="I50" s="64"/>
      <c r="J50" s="64"/>
      <c r="K50" s="64"/>
      <c r="L50" s="64"/>
      <c r="M50" s="64"/>
    </row>
    <row r="51" customHeight="1" spans="1:13">
      <c r="A51" s="64"/>
      <c r="B51" s="64"/>
      <c r="C51" s="64"/>
      <c r="D51" s="58"/>
      <c r="E51" s="58"/>
      <c r="F51" s="64"/>
      <c r="G51" s="64"/>
      <c r="H51" s="64"/>
      <c r="I51" s="64"/>
      <c r="J51" s="64"/>
      <c r="K51" s="64"/>
      <c r="L51" s="64"/>
      <c r="M51" s="64"/>
    </row>
    <row r="52" customHeight="1" spans="1:13">
      <c r="A52" s="64"/>
      <c r="B52" s="64"/>
      <c r="C52" s="64"/>
      <c r="D52" s="58"/>
      <c r="E52" s="58"/>
      <c r="F52" s="64"/>
      <c r="G52" s="64"/>
      <c r="H52" s="64"/>
      <c r="I52" s="64"/>
      <c r="J52" s="64"/>
      <c r="K52" s="64"/>
      <c r="L52" s="64"/>
      <c r="M52" s="64"/>
    </row>
    <row r="53" customHeight="1" spans="1:13">
      <c r="A53" s="64"/>
      <c r="B53" s="64"/>
      <c r="C53" s="64"/>
      <c r="D53" s="58"/>
      <c r="E53" s="58"/>
      <c r="F53" s="64"/>
      <c r="G53" s="64"/>
      <c r="H53" s="64"/>
      <c r="I53" s="64"/>
      <c r="J53" s="64"/>
      <c r="K53" s="64"/>
      <c r="L53" s="64"/>
      <c r="M53" s="64"/>
    </row>
    <row r="54" customHeight="1" spans="1:13">
      <c r="A54" s="64"/>
      <c r="B54" s="64"/>
      <c r="C54" s="64"/>
      <c r="D54" s="58"/>
      <c r="E54" s="58"/>
      <c r="F54" s="64"/>
      <c r="G54" s="64"/>
      <c r="H54" s="64"/>
      <c r="I54" s="64"/>
      <c r="J54" s="64"/>
      <c r="K54" s="64"/>
      <c r="L54" s="64"/>
      <c r="M54" s="64"/>
    </row>
    <row r="55" customHeight="1" spans="1:13">
      <c r="A55" s="64"/>
      <c r="B55" s="64"/>
      <c r="C55" s="64"/>
      <c r="D55" s="58"/>
      <c r="E55" s="58"/>
      <c r="F55" s="64"/>
      <c r="G55" s="64"/>
      <c r="H55" s="64"/>
      <c r="I55" s="64"/>
      <c r="J55" s="64"/>
      <c r="K55" s="64"/>
      <c r="L55" s="64"/>
      <c r="M55" s="64"/>
    </row>
    <row r="56" customHeight="1" spans="1:13">
      <c r="A56" s="64"/>
      <c r="B56" s="64"/>
      <c r="C56" s="64"/>
      <c r="D56" s="58"/>
      <c r="E56" s="58"/>
      <c r="F56" s="64"/>
      <c r="G56" s="64"/>
      <c r="H56" s="64"/>
      <c r="I56" s="64"/>
      <c r="J56" s="64"/>
      <c r="K56" s="64"/>
      <c r="L56" s="64"/>
      <c r="M56" s="64"/>
    </row>
    <row r="57" customHeight="1" spans="1:13">
      <c r="A57" s="64"/>
      <c r="B57" s="64"/>
      <c r="C57" s="64"/>
      <c r="D57" s="58"/>
      <c r="E57" s="58"/>
      <c r="F57" s="64"/>
      <c r="G57" s="64"/>
      <c r="H57" s="64"/>
      <c r="I57" s="64"/>
      <c r="J57" s="64"/>
      <c r="K57" s="64"/>
      <c r="L57" s="64"/>
      <c r="M57" s="64"/>
    </row>
    <row r="58" customHeight="1" spans="1:13">
      <c r="A58" s="64"/>
      <c r="B58" s="64"/>
      <c r="C58" s="64"/>
      <c r="D58" s="58"/>
      <c r="E58" s="58"/>
      <c r="F58" s="64"/>
      <c r="G58" s="64"/>
      <c r="H58" s="64"/>
      <c r="I58" s="64"/>
      <c r="J58" s="64"/>
      <c r="K58" s="64"/>
      <c r="L58" s="64"/>
      <c r="M58" s="64"/>
    </row>
    <row r="59" customHeight="1" spans="1:13">
      <c r="A59" s="64"/>
      <c r="B59" s="64"/>
      <c r="C59" s="64"/>
      <c r="D59" s="58"/>
      <c r="E59" s="58"/>
      <c r="F59" s="64"/>
      <c r="G59" s="64"/>
      <c r="H59" s="64"/>
      <c r="I59" s="64"/>
      <c r="J59" s="64"/>
      <c r="K59" s="64"/>
      <c r="L59" s="64"/>
      <c r="M59" s="64"/>
    </row>
    <row r="60" customHeight="1" spans="1:13">
      <c r="A60" s="64"/>
      <c r="B60" s="64"/>
      <c r="C60" s="64"/>
      <c r="D60" s="58"/>
      <c r="E60" s="58"/>
      <c r="F60" s="64"/>
      <c r="G60" s="64"/>
      <c r="H60" s="64"/>
      <c r="I60" s="64"/>
      <c r="J60" s="64"/>
      <c r="K60" s="64"/>
      <c r="L60" s="64"/>
      <c r="M60" s="64"/>
    </row>
    <row r="61" customHeight="1" spans="1:13">
      <c r="A61" s="64"/>
      <c r="B61" s="64"/>
      <c r="C61" s="64"/>
      <c r="D61" s="58"/>
      <c r="E61" s="58"/>
      <c r="F61" s="64"/>
      <c r="G61" s="64"/>
      <c r="H61" s="64"/>
      <c r="I61" s="64"/>
      <c r="J61" s="64"/>
      <c r="K61" s="64"/>
      <c r="L61" s="64"/>
      <c r="M61" s="64"/>
    </row>
    <row r="62" customHeight="1" spans="1:13">
      <c r="A62" s="64"/>
      <c r="B62" s="64"/>
      <c r="C62" s="64"/>
      <c r="D62" s="58"/>
      <c r="E62" s="58"/>
      <c r="F62" s="64"/>
      <c r="G62" s="64"/>
      <c r="H62" s="64"/>
      <c r="I62" s="64"/>
      <c r="J62" s="64"/>
      <c r="K62" s="64"/>
      <c r="L62" s="64"/>
      <c r="M62" s="64"/>
    </row>
    <row r="63" customHeight="1" spans="1:13">
      <c r="A63" s="64"/>
      <c r="B63" s="64"/>
      <c r="C63" s="64"/>
      <c r="D63" s="58"/>
      <c r="E63" s="58"/>
      <c r="F63" s="64"/>
      <c r="G63" s="64"/>
      <c r="H63" s="64"/>
      <c r="I63" s="64"/>
      <c r="J63" s="64"/>
      <c r="K63" s="64"/>
      <c r="L63" s="64"/>
      <c r="M63" s="64"/>
    </row>
    <row r="64" customHeight="1" spans="1:13">
      <c r="A64" s="64"/>
      <c r="B64" s="64"/>
      <c r="C64" s="64"/>
      <c r="D64" s="58"/>
      <c r="E64" s="58"/>
      <c r="F64" s="64"/>
      <c r="G64" s="64"/>
      <c r="H64" s="64"/>
      <c r="I64" s="64"/>
      <c r="J64" s="64"/>
      <c r="K64" s="64"/>
      <c r="L64" s="64"/>
      <c r="M64" s="64"/>
    </row>
    <row r="65" customHeight="1" spans="1:13">
      <c r="A65" s="64"/>
      <c r="B65" s="64"/>
      <c r="C65" s="64"/>
      <c r="D65" s="58"/>
      <c r="E65" s="58"/>
      <c r="F65" s="64"/>
      <c r="G65" s="64"/>
      <c r="H65" s="64"/>
      <c r="I65" s="64"/>
      <c r="J65" s="64"/>
      <c r="K65" s="64"/>
      <c r="L65" s="64"/>
      <c r="M65" s="64"/>
    </row>
    <row r="66" customHeight="1" spans="1:13">
      <c r="A66" s="64"/>
      <c r="B66" s="64"/>
      <c r="C66" s="64"/>
      <c r="D66" s="58"/>
      <c r="E66" s="58"/>
      <c r="F66" s="64"/>
      <c r="G66" s="64"/>
      <c r="H66" s="64"/>
      <c r="I66" s="64"/>
      <c r="J66" s="64"/>
      <c r="K66" s="64"/>
      <c r="L66" s="64"/>
      <c r="M66" s="64"/>
    </row>
    <row r="67" customHeight="1" spans="1:13">
      <c r="A67" s="64"/>
      <c r="B67" s="64"/>
      <c r="C67" s="64"/>
      <c r="D67" s="58"/>
      <c r="E67" s="58"/>
      <c r="F67" s="64"/>
      <c r="G67" s="64"/>
      <c r="H67" s="64"/>
      <c r="I67" s="64"/>
      <c r="J67" s="64"/>
      <c r="K67" s="64"/>
      <c r="L67" s="64"/>
      <c r="M67" s="64"/>
    </row>
    <row r="68" customHeight="1" spans="1:13">
      <c r="A68" s="64"/>
      <c r="B68" s="64"/>
      <c r="C68" s="64"/>
      <c r="D68" s="58"/>
      <c r="E68" s="58"/>
      <c r="F68" s="64"/>
      <c r="G68" s="64"/>
      <c r="H68" s="64"/>
      <c r="I68" s="64"/>
      <c r="J68" s="64"/>
      <c r="K68" s="64"/>
      <c r="L68" s="64"/>
      <c r="M68" s="64"/>
    </row>
    <row r="69" customHeight="1" spans="1:13">
      <c r="A69" s="64"/>
      <c r="B69" s="64"/>
      <c r="C69" s="64"/>
      <c r="D69" s="58"/>
      <c r="E69" s="58"/>
      <c r="F69" s="64"/>
      <c r="G69" s="64"/>
      <c r="H69" s="64"/>
      <c r="I69" s="64"/>
      <c r="J69" s="64"/>
      <c r="K69" s="64"/>
      <c r="L69" s="64"/>
      <c r="M69" s="64"/>
    </row>
    <row r="70" customHeight="1" spans="1:13">
      <c r="A70" s="64"/>
      <c r="B70" s="64"/>
      <c r="C70" s="64"/>
      <c r="D70" s="58"/>
      <c r="E70" s="58"/>
      <c r="F70" s="64"/>
      <c r="G70" s="64"/>
      <c r="H70" s="64"/>
      <c r="I70" s="64"/>
      <c r="J70" s="64"/>
      <c r="K70" s="64"/>
      <c r="L70" s="64"/>
      <c r="M70" s="64"/>
    </row>
    <row r="71" customHeight="1" spans="1:13">
      <c r="A71" s="64"/>
      <c r="B71" s="64"/>
      <c r="C71" s="64"/>
      <c r="D71" s="58"/>
      <c r="E71" s="58"/>
      <c r="F71" s="64"/>
      <c r="G71" s="64"/>
      <c r="H71" s="64"/>
      <c r="I71" s="64"/>
      <c r="J71" s="64"/>
      <c r="K71" s="64"/>
      <c r="L71" s="64"/>
      <c r="M71" s="64"/>
    </row>
    <row r="72" customHeight="1" spans="1:13">
      <c r="A72" s="64"/>
      <c r="B72" s="64"/>
      <c r="C72" s="64"/>
      <c r="D72" s="58"/>
      <c r="E72" s="58"/>
      <c r="F72" s="64"/>
      <c r="G72" s="64"/>
      <c r="H72" s="64"/>
      <c r="I72" s="64"/>
      <c r="J72" s="64"/>
      <c r="K72" s="64"/>
      <c r="L72" s="64"/>
      <c r="M72" s="64"/>
    </row>
    <row r="73" customHeight="1" spans="1:13">
      <c r="A73" s="64"/>
      <c r="B73" s="64"/>
      <c r="C73" s="64"/>
      <c r="D73" s="58"/>
      <c r="E73" s="58"/>
      <c r="F73" s="64"/>
      <c r="G73" s="64"/>
      <c r="H73" s="64"/>
      <c r="I73" s="64"/>
      <c r="J73" s="64"/>
      <c r="K73" s="64"/>
      <c r="L73" s="64"/>
      <c r="M73" s="64"/>
    </row>
    <row r="74" customHeight="1" spans="1:13">
      <c r="A74" s="64"/>
      <c r="B74" s="64"/>
      <c r="C74" s="64"/>
      <c r="D74" s="58"/>
      <c r="E74" s="58"/>
      <c r="F74" s="64"/>
      <c r="G74" s="64"/>
      <c r="H74" s="64"/>
      <c r="I74" s="64"/>
      <c r="J74" s="64"/>
      <c r="K74" s="64"/>
      <c r="L74" s="64"/>
      <c r="M74" s="64"/>
    </row>
    <row r="75" customHeight="1" spans="1:13">
      <c r="A75" s="64"/>
      <c r="B75" s="64"/>
      <c r="C75" s="64"/>
      <c r="D75" s="58"/>
      <c r="E75" s="58"/>
      <c r="F75" s="64"/>
      <c r="G75" s="64"/>
      <c r="H75" s="64"/>
      <c r="I75" s="64"/>
      <c r="J75" s="64"/>
      <c r="K75" s="64"/>
      <c r="L75" s="64"/>
      <c r="M75" s="64"/>
    </row>
    <row r="76" customHeight="1" spans="1:13">
      <c r="A76" s="64"/>
      <c r="B76" s="64"/>
      <c r="C76" s="64"/>
      <c r="D76" s="58"/>
      <c r="E76" s="58"/>
      <c r="F76" s="64"/>
      <c r="G76" s="64"/>
      <c r="H76" s="64"/>
      <c r="I76" s="64"/>
      <c r="J76" s="64"/>
      <c r="K76" s="64"/>
      <c r="L76" s="64"/>
      <c r="M76" s="64"/>
    </row>
    <row r="77" customHeight="1" spans="1:13">
      <c r="A77" s="64"/>
      <c r="B77" s="64"/>
      <c r="C77" s="64"/>
      <c r="D77" s="58"/>
      <c r="E77" s="58"/>
      <c r="F77" s="64"/>
      <c r="G77" s="64"/>
      <c r="H77" s="64"/>
      <c r="I77" s="64"/>
      <c r="J77" s="64"/>
      <c r="K77" s="64"/>
      <c r="L77" s="64"/>
      <c r="M77" s="64"/>
    </row>
    <row r="78" customHeight="1" spans="1:13">
      <c r="A78" s="64"/>
      <c r="B78" s="64"/>
      <c r="C78" s="64"/>
      <c r="D78" s="58"/>
      <c r="E78" s="58"/>
      <c r="F78" s="64"/>
      <c r="G78" s="64"/>
      <c r="H78" s="64"/>
      <c r="I78" s="64"/>
      <c r="J78" s="64"/>
      <c r="K78" s="64"/>
      <c r="L78" s="64"/>
      <c r="M78" s="64"/>
    </row>
    <row r="79" customHeight="1" spans="1:13">
      <c r="A79" s="75"/>
      <c r="B79" s="75"/>
      <c r="C79" s="75"/>
      <c r="D79" s="89"/>
      <c r="E79" s="89"/>
      <c r="F79" s="75"/>
      <c r="G79" s="75"/>
      <c r="H79" s="75"/>
      <c r="I79" s="75"/>
      <c r="J79" s="75"/>
      <c r="K79" s="75"/>
      <c r="L79" s="75"/>
      <c r="M79" s="75"/>
    </row>
    <row r="80" customHeight="1" spans="1:13">
      <c r="A80" s="75"/>
      <c r="B80" s="75"/>
      <c r="C80" s="75"/>
      <c r="D80" s="89"/>
      <c r="E80" s="89"/>
      <c r="F80" s="75"/>
      <c r="G80" s="75"/>
      <c r="H80" s="75"/>
      <c r="I80" s="75"/>
      <c r="J80" s="75"/>
      <c r="K80" s="75"/>
      <c r="L80" s="75"/>
      <c r="M80" s="75"/>
    </row>
    <row r="81" customHeight="1" spans="1:13">
      <c r="A81" s="75"/>
      <c r="B81" s="75"/>
      <c r="C81" s="75"/>
      <c r="D81" s="89"/>
      <c r="E81" s="89"/>
      <c r="F81" s="75"/>
      <c r="G81" s="75"/>
      <c r="H81" s="75"/>
      <c r="I81" s="75"/>
      <c r="J81" s="75"/>
      <c r="K81" s="75"/>
      <c r="L81" s="75"/>
      <c r="M81" s="75"/>
    </row>
    <row r="82" customHeight="1" spans="1:13">
      <c r="A82" s="75"/>
      <c r="B82" s="75"/>
      <c r="C82" s="75"/>
      <c r="D82" s="89"/>
      <c r="E82" s="89"/>
      <c r="F82" s="75"/>
      <c r="G82" s="75"/>
      <c r="H82" s="75"/>
      <c r="I82" s="75"/>
      <c r="J82" s="75"/>
      <c r="K82" s="75"/>
      <c r="L82" s="75"/>
      <c r="M82" s="75"/>
    </row>
    <row r="83" customHeight="1" spans="1:13">
      <c r="A83" s="75"/>
      <c r="B83" s="75"/>
      <c r="C83" s="75"/>
      <c r="D83" s="89"/>
      <c r="E83" s="89"/>
      <c r="F83" s="75"/>
      <c r="G83" s="75"/>
      <c r="H83" s="75"/>
      <c r="I83" s="75"/>
      <c r="J83" s="75"/>
      <c r="K83" s="75"/>
      <c r="L83" s="75"/>
      <c r="M83" s="75"/>
    </row>
    <row r="84" customHeight="1" spans="1:13">
      <c r="A84" s="76"/>
      <c r="B84" s="76"/>
      <c r="C84" s="76"/>
      <c r="D84" s="88"/>
      <c r="E84" s="88"/>
      <c r="F84" s="76"/>
      <c r="G84" s="76"/>
      <c r="H84" s="76"/>
      <c r="I84" s="76"/>
      <c r="J84" s="76"/>
      <c r="K84" s="76"/>
      <c r="L84" s="76"/>
      <c r="M84" s="76"/>
    </row>
    <row r="85" customHeight="1" spans="1:13">
      <c r="A85" s="76"/>
      <c r="B85" s="76"/>
      <c r="C85" s="76"/>
      <c r="D85" s="88"/>
      <c r="E85" s="88"/>
      <c r="F85" s="76"/>
      <c r="G85" s="76"/>
      <c r="H85" s="76"/>
      <c r="I85" s="76"/>
      <c r="J85" s="76"/>
      <c r="K85" s="76"/>
      <c r="L85" s="76"/>
      <c r="M85" s="76"/>
    </row>
    <row r="86" customHeight="1" spans="1:13">
      <c r="A86" s="76"/>
      <c r="B86" s="76"/>
      <c r="C86" s="76"/>
      <c r="D86" s="88"/>
      <c r="E86" s="88"/>
      <c r="F86" s="76"/>
      <c r="G86" s="76"/>
      <c r="H86" s="76"/>
      <c r="I86" s="76"/>
      <c r="J86" s="76"/>
      <c r="K86" s="76"/>
      <c r="L86" s="76"/>
      <c r="M86" s="76"/>
    </row>
    <row r="87" customHeight="1" spans="1:13">
      <c r="A87" s="76"/>
      <c r="B87" s="76"/>
      <c r="C87" s="76"/>
      <c r="D87" s="88"/>
      <c r="E87" s="88"/>
      <c r="F87" s="76"/>
      <c r="G87" s="76"/>
      <c r="H87" s="76"/>
      <c r="I87" s="76"/>
      <c r="J87" s="76"/>
      <c r="K87" s="76"/>
      <c r="L87" s="76"/>
      <c r="M87" s="76"/>
    </row>
    <row r="88" customHeight="1" spans="1:13">
      <c r="A88" s="76"/>
      <c r="B88" s="76"/>
      <c r="C88" s="76"/>
      <c r="D88" s="88"/>
      <c r="E88" s="88"/>
      <c r="F88" s="76"/>
      <c r="G88" s="76"/>
      <c r="H88" s="76"/>
      <c r="I88" s="76"/>
      <c r="J88" s="76"/>
      <c r="K88" s="76"/>
      <c r="L88" s="76"/>
      <c r="M88" s="76"/>
    </row>
    <row r="89" customHeight="1" spans="1:13">
      <c r="A89" s="76"/>
      <c r="B89" s="76"/>
      <c r="C89" s="76"/>
      <c r="D89" s="88"/>
      <c r="E89" s="88"/>
      <c r="F89" s="76"/>
      <c r="G89" s="76"/>
      <c r="H89" s="76"/>
      <c r="I89" s="76"/>
      <c r="J89" s="76"/>
      <c r="K89" s="76"/>
      <c r="L89" s="76"/>
      <c r="M89" s="76"/>
    </row>
    <row r="90" customHeight="1" spans="1:13">
      <c r="A90" s="76"/>
      <c r="B90" s="76"/>
      <c r="C90" s="76"/>
      <c r="D90" s="88"/>
      <c r="E90" s="88"/>
      <c r="F90" s="76"/>
      <c r="G90" s="76"/>
      <c r="H90" s="76"/>
      <c r="I90" s="76"/>
      <c r="J90" s="76"/>
      <c r="K90" s="76"/>
      <c r="L90" s="76"/>
      <c r="M90" s="76"/>
    </row>
    <row r="91" customHeight="1" spans="1:13">
      <c r="A91" s="76"/>
      <c r="B91" s="76"/>
      <c r="C91" s="76"/>
      <c r="D91" s="88"/>
      <c r="E91" s="88"/>
      <c r="F91" s="76"/>
      <c r="G91" s="76"/>
      <c r="H91" s="76"/>
      <c r="I91" s="76"/>
      <c r="J91" s="76"/>
      <c r="K91" s="76"/>
      <c r="L91" s="76"/>
      <c r="M91" s="76"/>
    </row>
    <row r="92" customHeight="1" spans="1:13">
      <c r="A92" s="76"/>
      <c r="B92" s="76"/>
      <c r="C92" s="76"/>
      <c r="D92" s="88"/>
      <c r="E92" s="88"/>
      <c r="F92" s="76"/>
      <c r="G92" s="76"/>
      <c r="H92" s="76"/>
      <c r="I92" s="76"/>
      <c r="J92" s="76"/>
      <c r="K92" s="76"/>
      <c r="L92" s="76"/>
      <c r="M92" s="76"/>
    </row>
    <row r="93" customHeight="1" spans="1:13">
      <c r="A93" s="76"/>
      <c r="B93" s="76"/>
      <c r="C93" s="76"/>
      <c r="D93" s="88"/>
      <c r="E93" s="88"/>
      <c r="F93" s="76"/>
      <c r="G93" s="76"/>
      <c r="H93" s="76"/>
      <c r="I93" s="76"/>
      <c r="J93" s="76"/>
      <c r="K93" s="76"/>
      <c r="L93" s="76"/>
      <c r="M93" s="76"/>
    </row>
  </sheetData>
  <autoFilter xmlns:etc="http://www.wps.cn/officeDocument/2017/etCustomData" ref="A6:N35" etc:filterBottomFollowUsedRange="0">
    <extLst/>
  </autoFilter>
  <mergeCells count="20">
    <mergeCell ref="A1:N1"/>
    <mergeCell ref="A2:N2"/>
    <mergeCell ref="M3:N3"/>
    <mergeCell ref="M4:N4"/>
    <mergeCell ref="J5:K5"/>
    <mergeCell ref="A33:C33"/>
    <mergeCell ref="A34:C34"/>
    <mergeCell ref="A35:C35"/>
    <mergeCell ref="A5:A6"/>
    <mergeCell ref="B5:B6"/>
    <mergeCell ref="C5:C6"/>
    <mergeCell ref="D5:D6"/>
    <mergeCell ref="E5:E6"/>
    <mergeCell ref="F5:F6"/>
    <mergeCell ref="G5:G6"/>
    <mergeCell ref="H5:H6"/>
    <mergeCell ref="I5:I6"/>
    <mergeCell ref="L5:L6"/>
    <mergeCell ref="M5:M6"/>
    <mergeCell ref="N5:N6"/>
  </mergeCells>
  <printOptions horizontalCentered="1"/>
  <pageMargins left="0.590277777777778" right="0.590277777777778" top="0.865972222222222" bottom="0.865972222222222" header="0.472222222222222" footer="0.590277777777778"/>
  <pageSetup paperSize="9" scale="81" fitToHeight="0" orientation="landscape" blackAndWhite="1" horizontalDpi="600"/>
  <headerFooter scaleWithDoc="0">
    <oddFooter>&amp;L&amp;"宋体"被评估单位填表人：曹晓冬
填表日期：2024年9月&amp;R&amp;"宋体"评估人员：叶冰影、胡鹏</oddFooter>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dimension ref="A1:H174"/>
  <sheetViews>
    <sheetView topLeftCell="A7" workbookViewId="0">
      <selection activeCell="D52" sqref="D52"/>
    </sheetView>
  </sheetViews>
  <sheetFormatPr defaultColWidth="9" defaultRowHeight="15.75" outlineLevelCol="7"/>
  <cols>
    <col min="2" max="2" width="22.125" customWidth="1"/>
    <col min="3" max="3" width="23.5" customWidth="1"/>
    <col min="4" max="4" width="25.875" customWidth="1"/>
    <col min="5" max="5" width="15.125" customWidth="1"/>
    <col min="6" max="6" width="16.625" customWidth="1"/>
  </cols>
  <sheetData>
    <row r="1" spans="1:8">
      <c r="A1" s="56" t="s">
        <v>175</v>
      </c>
      <c r="B1" s="56" t="s">
        <v>586</v>
      </c>
      <c r="C1" s="56" t="s">
        <v>383</v>
      </c>
      <c r="D1" s="56" t="s">
        <v>418</v>
      </c>
      <c r="E1" s="186" t="s">
        <v>374</v>
      </c>
      <c r="F1" s="56" t="s">
        <v>375</v>
      </c>
      <c r="G1" s="56" t="s">
        <v>376</v>
      </c>
      <c r="H1" s="56" t="s">
        <v>112</v>
      </c>
    </row>
    <row r="2" spans="1:8">
      <c r="A2" s="56"/>
      <c r="B2" s="56"/>
      <c r="C2" s="56"/>
      <c r="D2" s="56"/>
      <c r="E2" s="186"/>
      <c r="F2" s="56"/>
      <c r="G2" s="56"/>
      <c r="H2" s="56"/>
    </row>
    <row r="3" spans="1:8">
      <c r="A3" s="56">
        <v>1</v>
      </c>
      <c r="B3" s="187" t="s">
        <v>933</v>
      </c>
      <c r="C3" s="188" t="s">
        <v>934</v>
      </c>
      <c r="D3" s="189" t="s">
        <v>863</v>
      </c>
      <c r="E3" s="171" t="s">
        <v>601</v>
      </c>
      <c r="F3" s="190">
        <v>1</v>
      </c>
      <c r="G3" s="191"/>
      <c r="H3" s="191"/>
    </row>
    <row r="4" spans="1:8">
      <c r="A4" s="56">
        <v>2</v>
      </c>
      <c r="B4" s="192" t="s">
        <v>933</v>
      </c>
      <c r="C4" s="189" t="s">
        <v>935</v>
      </c>
      <c r="D4" s="189" t="s">
        <v>863</v>
      </c>
      <c r="E4" s="171" t="s">
        <v>601</v>
      </c>
      <c r="F4" s="193">
        <v>1</v>
      </c>
      <c r="G4" s="191"/>
      <c r="H4" s="191"/>
    </row>
    <row r="5" spans="1:8">
      <c r="A5" s="56">
        <v>3</v>
      </c>
      <c r="B5" s="192" t="s">
        <v>933</v>
      </c>
      <c r="C5" s="189" t="s">
        <v>935</v>
      </c>
      <c r="D5" s="189" t="s">
        <v>863</v>
      </c>
      <c r="E5" s="171" t="s">
        <v>601</v>
      </c>
      <c r="F5" s="193">
        <v>1</v>
      </c>
      <c r="G5" s="191"/>
      <c r="H5" s="191"/>
    </row>
    <row r="6" spans="1:8">
      <c r="A6" s="56">
        <v>4</v>
      </c>
      <c r="B6" s="192" t="s">
        <v>936</v>
      </c>
      <c r="C6" s="189" t="s">
        <v>935</v>
      </c>
      <c r="D6" s="189" t="s">
        <v>937</v>
      </c>
      <c r="E6" s="171" t="s">
        <v>601</v>
      </c>
      <c r="F6" s="194">
        <v>1</v>
      </c>
      <c r="G6" s="191"/>
      <c r="H6" s="191"/>
    </row>
    <row r="7" spans="1:8">
      <c r="A7" s="56">
        <v>5</v>
      </c>
      <c r="B7" s="195" t="s">
        <v>933</v>
      </c>
      <c r="C7" s="189" t="s">
        <v>935</v>
      </c>
      <c r="D7" s="189" t="s">
        <v>863</v>
      </c>
      <c r="E7" s="196" t="s">
        <v>601</v>
      </c>
      <c r="F7" s="194">
        <v>1</v>
      </c>
      <c r="G7" s="191"/>
      <c r="H7" s="191"/>
    </row>
    <row r="8" spans="1:8">
      <c r="A8" s="56">
        <v>6</v>
      </c>
      <c r="B8" s="197" t="s">
        <v>933</v>
      </c>
      <c r="C8" s="188" t="s">
        <v>935</v>
      </c>
      <c r="D8" s="189" t="s">
        <v>863</v>
      </c>
      <c r="E8" s="171" t="s">
        <v>601</v>
      </c>
      <c r="F8" s="194">
        <v>1</v>
      </c>
      <c r="G8" s="191"/>
      <c r="H8" s="191"/>
    </row>
    <row r="9" spans="1:8">
      <c r="A9" s="56">
        <v>7</v>
      </c>
      <c r="B9" s="197" t="s">
        <v>933</v>
      </c>
      <c r="C9" s="188" t="s">
        <v>935</v>
      </c>
      <c r="D9" s="189" t="s">
        <v>863</v>
      </c>
      <c r="E9" s="171" t="s">
        <v>601</v>
      </c>
      <c r="F9" s="194">
        <v>1</v>
      </c>
      <c r="G9" s="191"/>
      <c r="H9" s="191"/>
    </row>
    <row r="10" spans="1:8">
      <c r="A10" s="56">
        <v>8</v>
      </c>
      <c r="B10" s="197" t="s">
        <v>933</v>
      </c>
      <c r="C10" s="188" t="s">
        <v>938</v>
      </c>
      <c r="D10" s="189" t="s">
        <v>863</v>
      </c>
      <c r="E10" s="171" t="s">
        <v>601</v>
      </c>
      <c r="F10" s="193">
        <v>1</v>
      </c>
      <c r="G10" s="191"/>
      <c r="H10" s="191"/>
    </row>
    <row r="11" spans="1:8">
      <c r="A11" s="56">
        <v>9</v>
      </c>
      <c r="B11" s="197" t="s">
        <v>933</v>
      </c>
      <c r="C11" s="188" t="s">
        <v>938</v>
      </c>
      <c r="D11" s="189" t="s">
        <v>863</v>
      </c>
      <c r="E11" s="171" t="s">
        <v>601</v>
      </c>
      <c r="F11" s="193">
        <v>1</v>
      </c>
      <c r="G11" s="191"/>
      <c r="H11" s="191"/>
    </row>
    <row r="12" spans="1:8">
      <c r="A12" s="56">
        <v>10</v>
      </c>
      <c r="B12" s="197" t="s">
        <v>933</v>
      </c>
      <c r="C12" s="188" t="s">
        <v>938</v>
      </c>
      <c r="D12" s="189" t="s">
        <v>863</v>
      </c>
      <c r="E12" s="171" t="s">
        <v>601</v>
      </c>
      <c r="F12" s="193">
        <v>1</v>
      </c>
      <c r="G12" s="191"/>
      <c r="H12" s="191"/>
    </row>
    <row r="13" spans="1:8">
      <c r="A13" s="56">
        <v>11</v>
      </c>
      <c r="B13" s="197" t="s">
        <v>933</v>
      </c>
      <c r="C13" s="188" t="s">
        <v>938</v>
      </c>
      <c r="D13" s="189" t="s">
        <v>863</v>
      </c>
      <c r="E13" s="171" t="s">
        <v>601</v>
      </c>
      <c r="F13" s="193">
        <v>1</v>
      </c>
      <c r="G13" s="191"/>
      <c r="H13" s="191"/>
    </row>
    <row r="14" spans="1:8">
      <c r="A14" s="56">
        <v>12</v>
      </c>
      <c r="B14" s="197" t="s">
        <v>933</v>
      </c>
      <c r="C14" s="188" t="s">
        <v>935</v>
      </c>
      <c r="D14" s="189" t="s">
        <v>863</v>
      </c>
      <c r="E14" s="171" t="s">
        <v>601</v>
      </c>
      <c r="F14" s="193">
        <v>1</v>
      </c>
      <c r="G14" s="191"/>
      <c r="H14" s="191"/>
    </row>
    <row r="15" spans="1:8">
      <c r="A15" s="56">
        <v>13</v>
      </c>
      <c r="B15" s="197" t="s">
        <v>938</v>
      </c>
      <c r="C15" s="188"/>
      <c r="D15" s="189" t="s">
        <v>863</v>
      </c>
      <c r="E15" s="171" t="s">
        <v>601</v>
      </c>
      <c r="F15" s="193">
        <v>1</v>
      </c>
      <c r="G15" s="191"/>
      <c r="H15" s="191"/>
    </row>
    <row r="16" spans="1:8">
      <c r="A16" s="56">
        <v>14</v>
      </c>
      <c r="B16" s="197" t="s">
        <v>938</v>
      </c>
      <c r="C16" s="188" t="s">
        <v>939</v>
      </c>
      <c r="D16" s="189" t="s">
        <v>863</v>
      </c>
      <c r="E16" s="171" t="s">
        <v>601</v>
      </c>
      <c r="F16" s="193">
        <v>1</v>
      </c>
      <c r="G16" s="191"/>
      <c r="H16" s="191"/>
    </row>
    <row r="17" spans="1:8">
      <c r="A17" s="56">
        <v>15</v>
      </c>
      <c r="B17" s="197" t="s">
        <v>938</v>
      </c>
      <c r="C17" s="188" t="s">
        <v>940</v>
      </c>
      <c r="D17" s="189" t="s">
        <v>863</v>
      </c>
      <c r="E17" s="171" t="s">
        <v>601</v>
      </c>
      <c r="F17" s="193">
        <v>1</v>
      </c>
      <c r="G17" s="191"/>
      <c r="H17" s="191"/>
    </row>
    <row r="18" spans="1:8">
      <c r="A18" s="56">
        <v>16</v>
      </c>
      <c r="B18" s="192" t="s">
        <v>933</v>
      </c>
      <c r="C18" s="188"/>
      <c r="D18" s="189" t="s">
        <v>863</v>
      </c>
      <c r="E18" s="171" t="s">
        <v>601</v>
      </c>
      <c r="F18" s="193">
        <v>1</v>
      </c>
      <c r="G18" s="191"/>
      <c r="H18" s="191"/>
    </row>
    <row r="19" spans="1:8">
      <c r="A19" s="56">
        <v>17</v>
      </c>
      <c r="B19" s="192" t="s">
        <v>933</v>
      </c>
      <c r="C19" s="188"/>
      <c r="D19" s="188" t="s">
        <v>863</v>
      </c>
      <c r="E19" s="171" t="s">
        <v>601</v>
      </c>
      <c r="F19" s="193">
        <v>1</v>
      </c>
      <c r="G19" s="191"/>
      <c r="H19" s="191"/>
    </row>
    <row r="20" spans="1:8">
      <c r="A20" s="56">
        <v>18</v>
      </c>
      <c r="B20" s="192" t="s">
        <v>933</v>
      </c>
      <c r="C20" s="188"/>
      <c r="D20" s="189" t="s">
        <v>863</v>
      </c>
      <c r="E20" s="171" t="s">
        <v>601</v>
      </c>
      <c r="F20" s="194">
        <v>1</v>
      </c>
      <c r="G20" s="191"/>
      <c r="H20" s="191"/>
    </row>
    <row r="21" spans="1:8">
      <c r="A21" s="56">
        <v>19</v>
      </c>
      <c r="B21" s="192" t="s">
        <v>933</v>
      </c>
      <c r="C21" s="189"/>
      <c r="D21" s="189" t="s">
        <v>863</v>
      </c>
      <c r="E21" s="171" t="s">
        <v>601</v>
      </c>
      <c r="F21" s="194">
        <v>1</v>
      </c>
      <c r="G21" s="191"/>
      <c r="H21" s="191"/>
    </row>
    <row r="22" spans="1:8">
      <c r="A22" s="56">
        <v>20</v>
      </c>
      <c r="B22" s="192" t="s">
        <v>941</v>
      </c>
      <c r="C22" s="189"/>
      <c r="D22" s="189" t="s">
        <v>863</v>
      </c>
      <c r="E22" s="171" t="s">
        <v>601</v>
      </c>
      <c r="F22" s="194">
        <v>1</v>
      </c>
      <c r="G22" s="191"/>
      <c r="H22" s="191"/>
    </row>
    <row r="23" spans="1:8">
      <c r="A23" s="56">
        <v>21</v>
      </c>
      <c r="B23" s="192" t="s">
        <v>938</v>
      </c>
      <c r="C23" s="188" t="s">
        <v>942</v>
      </c>
      <c r="D23" s="189" t="s">
        <v>943</v>
      </c>
      <c r="E23" s="171" t="s">
        <v>601</v>
      </c>
      <c r="F23" s="194">
        <v>1</v>
      </c>
      <c r="G23" s="191"/>
      <c r="H23" s="191"/>
    </row>
    <row r="24" spans="1:8">
      <c r="A24" s="56">
        <v>22</v>
      </c>
      <c r="B24" s="192" t="s">
        <v>933</v>
      </c>
      <c r="C24" s="188" t="s">
        <v>944</v>
      </c>
      <c r="D24" s="189" t="s">
        <v>945</v>
      </c>
      <c r="E24" s="171" t="s">
        <v>601</v>
      </c>
      <c r="F24" s="194">
        <v>1</v>
      </c>
      <c r="G24" s="191"/>
      <c r="H24" s="191"/>
    </row>
    <row r="25" spans="1:8">
      <c r="A25" s="56">
        <v>23</v>
      </c>
      <c r="B25" s="192" t="s">
        <v>938</v>
      </c>
      <c r="C25" s="188" t="s">
        <v>946</v>
      </c>
      <c r="D25" s="188" t="s">
        <v>947</v>
      </c>
      <c r="E25" s="171" t="s">
        <v>601</v>
      </c>
      <c r="F25" s="194">
        <v>1</v>
      </c>
      <c r="G25" s="191"/>
      <c r="H25" s="191"/>
    </row>
    <row r="26" spans="1:8">
      <c r="A26" s="56">
        <v>24</v>
      </c>
      <c r="B26" s="197" t="s">
        <v>938</v>
      </c>
      <c r="C26" s="188" t="s">
        <v>946</v>
      </c>
      <c r="D26" s="189" t="s">
        <v>947</v>
      </c>
      <c r="E26" s="171" t="s">
        <v>601</v>
      </c>
      <c r="F26" s="194">
        <v>1</v>
      </c>
      <c r="G26" s="191"/>
      <c r="H26" s="191"/>
    </row>
    <row r="27" spans="1:8">
      <c r="A27" s="56">
        <v>25</v>
      </c>
      <c r="B27" s="197" t="s">
        <v>933</v>
      </c>
      <c r="C27" s="188" t="s">
        <v>935</v>
      </c>
      <c r="D27" s="189" t="s">
        <v>863</v>
      </c>
      <c r="E27" s="171" t="s">
        <v>601</v>
      </c>
      <c r="F27" s="193">
        <v>1</v>
      </c>
      <c r="G27" s="191"/>
      <c r="H27" s="191"/>
    </row>
    <row r="28" spans="1:8">
      <c r="A28" s="56">
        <v>26</v>
      </c>
      <c r="B28" s="197" t="s">
        <v>920</v>
      </c>
      <c r="C28" s="189" t="s">
        <v>948</v>
      </c>
      <c r="D28" s="189" t="s">
        <v>949</v>
      </c>
      <c r="E28" s="171" t="s">
        <v>601</v>
      </c>
      <c r="F28" s="193">
        <v>1</v>
      </c>
      <c r="G28" s="191"/>
      <c r="H28" s="191"/>
    </row>
    <row r="29" spans="1:8">
      <c r="A29" s="56">
        <v>27</v>
      </c>
      <c r="B29" s="192" t="s">
        <v>920</v>
      </c>
      <c r="C29" s="198" t="s">
        <v>950</v>
      </c>
      <c r="D29" s="189" t="s">
        <v>949</v>
      </c>
      <c r="E29" s="171" t="s">
        <v>601</v>
      </c>
      <c r="F29" s="193">
        <v>1</v>
      </c>
      <c r="G29" s="191"/>
      <c r="H29" s="191"/>
    </row>
    <row r="30" spans="1:8">
      <c r="A30" s="56">
        <v>28</v>
      </c>
      <c r="B30" s="197" t="s">
        <v>897</v>
      </c>
      <c r="C30" s="188" t="s">
        <v>951</v>
      </c>
      <c r="D30" s="188" t="s">
        <v>937</v>
      </c>
      <c r="E30" s="171" t="s">
        <v>601</v>
      </c>
      <c r="F30" s="194">
        <v>1</v>
      </c>
      <c r="G30" s="191"/>
      <c r="H30" s="191"/>
    </row>
    <row r="31" spans="1:8">
      <c r="A31" s="56">
        <v>29</v>
      </c>
      <c r="B31" s="192" t="s">
        <v>897</v>
      </c>
      <c r="C31" s="189" t="s">
        <v>951</v>
      </c>
      <c r="D31" s="189" t="s">
        <v>937</v>
      </c>
      <c r="E31" s="171" t="s">
        <v>601</v>
      </c>
      <c r="F31" s="194">
        <v>1</v>
      </c>
      <c r="G31" s="191"/>
      <c r="H31" s="191"/>
    </row>
    <row r="32" spans="1:8">
      <c r="A32" s="56">
        <v>30</v>
      </c>
      <c r="B32" s="197" t="s">
        <v>897</v>
      </c>
      <c r="C32" s="188" t="s">
        <v>952</v>
      </c>
      <c r="D32" s="189" t="s">
        <v>937</v>
      </c>
      <c r="E32" s="171" t="s">
        <v>601</v>
      </c>
      <c r="F32" s="194">
        <v>1</v>
      </c>
      <c r="G32" s="191"/>
      <c r="H32" s="191"/>
    </row>
    <row r="33" spans="1:8">
      <c r="A33" s="56">
        <v>31</v>
      </c>
      <c r="B33" s="197" t="s">
        <v>936</v>
      </c>
      <c r="C33" s="189" t="s">
        <v>953</v>
      </c>
      <c r="D33" s="189" t="s">
        <v>937</v>
      </c>
      <c r="E33" s="171" t="s">
        <v>601</v>
      </c>
      <c r="F33" s="194">
        <v>1</v>
      </c>
      <c r="G33" s="191"/>
      <c r="H33" s="191"/>
    </row>
    <row r="34" spans="1:8">
      <c r="A34" s="56">
        <v>32</v>
      </c>
      <c r="B34" s="197" t="s">
        <v>936</v>
      </c>
      <c r="C34" s="189" t="s">
        <v>953</v>
      </c>
      <c r="D34" s="189" t="s">
        <v>937</v>
      </c>
      <c r="E34" s="171" t="s">
        <v>601</v>
      </c>
      <c r="F34" s="194">
        <v>1</v>
      </c>
      <c r="G34" s="191"/>
      <c r="H34" s="191"/>
    </row>
    <row r="35" spans="1:8">
      <c r="A35" s="56">
        <v>33</v>
      </c>
      <c r="B35" s="197" t="s">
        <v>954</v>
      </c>
      <c r="C35" s="189" t="s">
        <v>955</v>
      </c>
      <c r="D35" s="189" t="s">
        <v>956</v>
      </c>
      <c r="E35" s="171" t="s">
        <v>592</v>
      </c>
      <c r="F35" s="194">
        <v>1</v>
      </c>
      <c r="G35" s="191"/>
      <c r="H35" s="191"/>
    </row>
    <row r="36" spans="1:8">
      <c r="A36" s="56">
        <v>34</v>
      </c>
      <c r="B36" s="197" t="s">
        <v>954</v>
      </c>
      <c r="C36" s="188" t="s">
        <v>955</v>
      </c>
      <c r="D36" s="188" t="s">
        <v>956</v>
      </c>
      <c r="E36" s="171" t="s">
        <v>592</v>
      </c>
      <c r="F36" s="194">
        <v>1</v>
      </c>
      <c r="G36" s="191"/>
      <c r="H36" s="191"/>
    </row>
    <row r="37" spans="1:8">
      <c r="A37" s="56">
        <v>35</v>
      </c>
      <c r="B37" s="192" t="s">
        <v>954</v>
      </c>
      <c r="C37" s="188" t="s">
        <v>955</v>
      </c>
      <c r="D37" s="189" t="s">
        <v>956</v>
      </c>
      <c r="E37" s="171" t="s">
        <v>592</v>
      </c>
      <c r="F37" s="194">
        <v>1</v>
      </c>
      <c r="G37" s="191"/>
      <c r="H37" s="191"/>
    </row>
    <row r="38" spans="1:8">
      <c r="A38" s="56">
        <v>36</v>
      </c>
      <c r="B38" s="192" t="s">
        <v>957</v>
      </c>
      <c r="C38" s="188"/>
      <c r="D38" s="189" t="s">
        <v>958</v>
      </c>
      <c r="E38" s="171" t="s">
        <v>601</v>
      </c>
      <c r="F38" s="194">
        <v>1</v>
      </c>
      <c r="G38" s="191"/>
      <c r="H38" s="191"/>
    </row>
    <row r="39" spans="1:8">
      <c r="A39" s="56">
        <v>37</v>
      </c>
      <c r="B39" s="192" t="s">
        <v>957</v>
      </c>
      <c r="C39" s="199"/>
      <c r="D39" s="189" t="s">
        <v>958</v>
      </c>
      <c r="E39" s="171" t="s">
        <v>601</v>
      </c>
      <c r="F39" s="194">
        <v>1</v>
      </c>
      <c r="G39" s="191"/>
      <c r="H39" s="191"/>
    </row>
    <row r="40" spans="1:8">
      <c r="A40" s="56">
        <v>38</v>
      </c>
      <c r="B40" s="192" t="s">
        <v>959</v>
      </c>
      <c r="C40" s="188" t="s">
        <v>960</v>
      </c>
      <c r="D40" s="189" t="s">
        <v>867</v>
      </c>
      <c r="E40" s="171" t="s">
        <v>601</v>
      </c>
      <c r="F40" s="194">
        <v>1</v>
      </c>
      <c r="G40" s="191"/>
      <c r="H40" s="191"/>
    </row>
    <row r="41" spans="1:8">
      <c r="A41" s="56">
        <v>39</v>
      </c>
      <c r="B41" s="192" t="s">
        <v>961</v>
      </c>
      <c r="C41" s="189" t="s">
        <v>962</v>
      </c>
      <c r="D41" s="189" t="s">
        <v>963</v>
      </c>
      <c r="E41" s="171" t="s">
        <v>592</v>
      </c>
      <c r="F41" s="194">
        <v>1</v>
      </c>
      <c r="G41" s="191"/>
      <c r="H41" s="191"/>
    </row>
    <row r="42" spans="1:8">
      <c r="A42" s="56">
        <v>40</v>
      </c>
      <c r="B42" s="192" t="s">
        <v>961</v>
      </c>
      <c r="C42" s="188" t="s">
        <v>962</v>
      </c>
      <c r="D42" s="189" t="s">
        <v>963</v>
      </c>
      <c r="E42" s="171" t="s">
        <v>592</v>
      </c>
      <c r="F42" s="194">
        <v>1</v>
      </c>
      <c r="G42" s="191"/>
      <c r="H42" s="191"/>
    </row>
    <row r="43" spans="1:8">
      <c r="A43" s="56">
        <v>41</v>
      </c>
      <c r="B43" s="192" t="s">
        <v>964</v>
      </c>
      <c r="C43" s="189"/>
      <c r="D43" s="189" t="s">
        <v>965</v>
      </c>
      <c r="E43" s="171" t="s">
        <v>966</v>
      </c>
      <c r="F43" s="194">
        <v>1</v>
      </c>
      <c r="G43" s="191"/>
      <c r="H43" s="191"/>
    </row>
    <row r="44" spans="1:8">
      <c r="A44" s="56">
        <v>42</v>
      </c>
      <c r="B44" s="192" t="s">
        <v>967</v>
      </c>
      <c r="C44" s="188"/>
      <c r="D44" s="189" t="s">
        <v>968</v>
      </c>
      <c r="E44" s="171" t="s">
        <v>601</v>
      </c>
      <c r="F44" s="194">
        <v>1</v>
      </c>
      <c r="G44" s="191"/>
      <c r="H44" s="191"/>
    </row>
    <row r="45" spans="1:8">
      <c r="A45" s="56">
        <v>43</v>
      </c>
      <c r="B45" s="192" t="s">
        <v>959</v>
      </c>
      <c r="C45" s="189" t="s">
        <v>969</v>
      </c>
      <c r="D45" s="189" t="s">
        <v>969</v>
      </c>
      <c r="E45" s="171" t="s">
        <v>592</v>
      </c>
      <c r="F45" s="194">
        <v>1</v>
      </c>
      <c r="G45" s="191"/>
      <c r="H45" s="191"/>
    </row>
    <row r="46" spans="1:8">
      <c r="A46" s="56">
        <v>44</v>
      </c>
      <c r="B46" s="192" t="s">
        <v>970</v>
      </c>
      <c r="C46" s="189" t="s">
        <v>971</v>
      </c>
      <c r="D46" s="189" t="s">
        <v>972</v>
      </c>
      <c r="E46" s="171" t="s">
        <v>601</v>
      </c>
      <c r="F46" s="194">
        <v>1</v>
      </c>
      <c r="G46" s="191"/>
      <c r="H46" s="191"/>
    </row>
    <row r="47" spans="1:8">
      <c r="A47" s="56">
        <v>45</v>
      </c>
      <c r="B47" s="200" t="s">
        <v>973</v>
      </c>
      <c r="C47" s="201" t="s">
        <v>974</v>
      </c>
      <c r="D47" s="201" t="s">
        <v>975</v>
      </c>
      <c r="E47" s="202" t="s">
        <v>601</v>
      </c>
      <c r="F47" s="203">
        <v>1</v>
      </c>
      <c r="G47" s="191"/>
      <c r="H47" s="191"/>
    </row>
    <row r="48" spans="1:8">
      <c r="A48" s="56">
        <v>46</v>
      </c>
      <c r="B48" s="188" t="s">
        <v>976</v>
      </c>
      <c r="C48" s="188" t="s">
        <v>977</v>
      </c>
      <c r="D48" s="188" t="s">
        <v>978</v>
      </c>
      <c r="E48" s="204" t="s">
        <v>601</v>
      </c>
      <c r="F48" s="205">
        <v>1</v>
      </c>
      <c r="G48" s="191"/>
      <c r="H48" s="191"/>
    </row>
    <row r="49" spans="1:8">
      <c r="A49" s="56">
        <v>47</v>
      </c>
      <c r="B49" s="188" t="s">
        <v>976</v>
      </c>
      <c r="C49" s="188" t="s">
        <v>979</v>
      </c>
      <c r="D49" s="188" t="s">
        <v>980</v>
      </c>
      <c r="E49" s="204" t="s">
        <v>601</v>
      </c>
      <c r="F49" s="205">
        <v>1</v>
      </c>
      <c r="G49" s="191"/>
      <c r="H49" s="191"/>
    </row>
    <row r="50" spans="1:8">
      <c r="A50" s="56">
        <v>48</v>
      </c>
      <c r="B50" s="188" t="s">
        <v>981</v>
      </c>
      <c r="C50" s="188" t="s">
        <v>982</v>
      </c>
      <c r="D50" s="188" t="s">
        <v>978</v>
      </c>
      <c r="E50" s="204" t="s">
        <v>601</v>
      </c>
      <c r="F50" s="205">
        <v>1</v>
      </c>
      <c r="G50" s="191"/>
      <c r="H50" s="191"/>
    </row>
    <row r="51" spans="1:8">
      <c r="A51" s="56">
        <v>49</v>
      </c>
      <c r="B51" s="188" t="s">
        <v>976</v>
      </c>
      <c r="C51" s="188" t="s">
        <v>983</v>
      </c>
      <c r="D51" s="188" t="s">
        <v>978</v>
      </c>
      <c r="E51" s="204" t="s">
        <v>601</v>
      </c>
      <c r="F51" s="205">
        <v>1</v>
      </c>
      <c r="G51" s="191"/>
      <c r="H51" s="191"/>
    </row>
    <row r="52" spans="1:8">
      <c r="A52" s="56">
        <v>50</v>
      </c>
      <c r="B52" s="188" t="s">
        <v>984</v>
      </c>
      <c r="C52" s="188" t="s">
        <v>985</v>
      </c>
      <c r="D52" s="188" t="s">
        <v>986</v>
      </c>
      <c r="E52" s="204" t="s">
        <v>601</v>
      </c>
      <c r="F52" s="205">
        <v>1</v>
      </c>
      <c r="G52" s="191"/>
      <c r="H52" s="191"/>
    </row>
    <row r="53" spans="1:8">
      <c r="A53" s="56">
        <v>51</v>
      </c>
      <c r="B53" s="188" t="s">
        <v>987</v>
      </c>
      <c r="C53" s="188" t="s">
        <v>988</v>
      </c>
      <c r="D53" s="188"/>
      <c r="E53" s="204" t="s">
        <v>601</v>
      </c>
      <c r="F53" s="205">
        <v>1</v>
      </c>
      <c r="G53" s="191"/>
      <c r="H53" s="191"/>
    </row>
    <row r="54" spans="1:8">
      <c r="A54" s="56">
        <v>52</v>
      </c>
      <c r="B54" s="189" t="s">
        <v>989</v>
      </c>
      <c r="C54" s="188" t="s">
        <v>990</v>
      </c>
      <c r="D54" s="188" t="s">
        <v>991</v>
      </c>
      <c r="E54" s="204" t="s">
        <v>601</v>
      </c>
      <c r="F54" s="205">
        <v>1</v>
      </c>
      <c r="G54" s="191"/>
      <c r="H54" s="191"/>
    </row>
    <row r="55" spans="1:8">
      <c r="A55" s="56">
        <v>53</v>
      </c>
      <c r="B55" s="189" t="s">
        <v>989</v>
      </c>
      <c r="C55" s="188" t="s">
        <v>990</v>
      </c>
      <c r="D55" s="188" t="s">
        <v>991</v>
      </c>
      <c r="E55" s="204" t="s">
        <v>601</v>
      </c>
      <c r="F55" s="205">
        <v>1</v>
      </c>
      <c r="G55" s="191"/>
      <c r="H55" s="191"/>
    </row>
    <row r="56" spans="1:8">
      <c r="A56" s="56">
        <v>54</v>
      </c>
      <c r="B56" s="188" t="s">
        <v>992</v>
      </c>
      <c r="C56" s="188" t="s">
        <v>993</v>
      </c>
      <c r="D56" s="189" t="s">
        <v>994</v>
      </c>
      <c r="E56" s="204" t="s">
        <v>601</v>
      </c>
      <c r="F56" s="205">
        <v>1</v>
      </c>
      <c r="G56" s="191"/>
      <c r="H56" s="191"/>
    </row>
    <row r="57" spans="1:8">
      <c r="A57" s="56">
        <v>55</v>
      </c>
      <c r="B57" s="189" t="s">
        <v>992</v>
      </c>
      <c r="C57" s="188" t="s">
        <v>995</v>
      </c>
      <c r="D57" s="188" t="s">
        <v>991</v>
      </c>
      <c r="E57" s="204" t="s">
        <v>601</v>
      </c>
      <c r="F57" s="205">
        <v>1</v>
      </c>
      <c r="G57" s="191"/>
      <c r="H57" s="191"/>
    </row>
    <row r="58" spans="1:8">
      <c r="A58" s="56">
        <v>56</v>
      </c>
      <c r="B58" s="188" t="s">
        <v>996</v>
      </c>
      <c r="C58" s="188" t="s">
        <v>997</v>
      </c>
      <c r="D58" s="188" t="s">
        <v>998</v>
      </c>
      <c r="E58" s="204" t="s">
        <v>601</v>
      </c>
      <c r="F58" s="205">
        <v>1</v>
      </c>
      <c r="G58" s="191"/>
      <c r="H58" s="191"/>
    </row>
    <row r="59" spans="1:8">
      <c r="A59" s="56">
        <v>57</v>
      </c>
      <c r="B59" s="189" t="s">
        <v>999</v>
      </c>
      <c r="C59" s="188" t="s">
        <v>1000</v>
      </c>
      <c r="D59" s="188" t="s">
        <v>1001</v>
      </c>
      <c r="E59" s="204" t="s">
        <v>592</v>
      </c>
      <c r="F59" s="205">
        <v>1</v>
      </c>
      <c r="G59" s="191"/>
      <c r="H59" s="191"/>
    </row>
    <row r="60" spans="1:8">
      <c r="A60" s="56">
        <v>58</v>
      </c>
      <c r="B60" s="188" t="s">
        <v>999</v>
      </c>
      <c r="C60" s="188" t="s">
        <v>1000</v>
      </c>
      <c r="D60" s="188" t="s">
        <v>1001</v>
      </c>
      <c r="E60" s="204" t="s">
        <v>592</v>
      </c>
      <c r="F60" s="205">
        <v>1</v>
      </c>
      <c r="G60" s="191"/>
      <c r="H60" s="191"/>
    </row>
    <row r="61" spans="1:8">
      <c r="A61" s="56">
        <v>59</v>
      </c>
      <c r="B61" s="188" t="s">
        <v>1002</v>
      </c>
      <c r="C61" s="188" t="s">
        <v>1003</v>
      </c>
      <c r="D61" s="188" t="s">
        <v>1004</v>
      </c>
      <c r="E61" s="204" t="s">
        <v>601</v>
      </c>
      <c r="F61" s="205">
        <v>1</v>
      </c>
      <c r="G61" s="191"/>
      <c r="H61" s="191"/>
    </row>
    <row r="62" spans="1:8">
      <c r="A62" s="56">
        <v>60</v>
      </c>
      <c r="B62" s="188" t="s">
        <v>1002</v>
      </c>
      <c r="C62" s="188" t="s">
        <v>1005</v>
      </c>
      <c r="D62" s="189" t="s">
        <v>1006</v>
      </c>
      <c r="E62" s="204" t="s">
        <v>601</v>
      </c>
      <c r="F62" s="205">
        <v>1</v>
      </c>
      <c r="G62" s="191"/>
      <c r="H62" s="191"/>
    </row>
    <row r="63" spans="1:8">
      <c r="A63" s="56">
        <v>61</v>
      </c>
      <c r="B63" s="188" t="s">
        <v>1007</v>
      </c>
      <c r="C63" s="188" t="s">
        <v>1008</v>
      </c>
      <c r="D63" s="189" t="s">
        <v>1009</v>
      </c>
      <c r="E63" s="204" t="s">
        <v>601</v>
      </c>
      <c r="F63" s="205">
        <v>1</v>
      </c>
      <c r="G63" s="191"/>
      <c r="H63" s="191"/>
    </row>
    <row r="64" spans="1:8">
      <c r="A64" s="56">
        <v>62</v>
      </c>
      <c r="B64" s="188" t="s">
        <v>1010</v>
      </c>
      <c r="C64" s="188" t="s">
        <v>1011</v>
      </c>
      <c r="D64" s="188" t="s">
        <v>1012</v>
      </c>
      <c r="E64" s="204" t="s">
        <v>601</v>
      </c>
      <c r="F64" s="205">
        <v>1</v>
      </c>
      <c r="G64" s="191"/>
      <c r="H64" s="191"/>
    </row>
    <row r="65" spans="1:8">
      <c r="A65" s="56">
        <v>63</v>
      </c>
      <c r="B65" s="188" t="s">
        <v>1010</v>
      </c>
      <c r="C65" s="188" t="s">
        <v>1011</v>
      </c>
      <c r="D65" s="188" t="s">
        <v>1012</v>
      </c>
      <c r="E65" s="204" t="s">
        <v>601</v>
      </c>
      <c r="F65" s="205">
        <v>1</v>
      </c>
      <c r="G65" s="191"/>
      <c r="H65" s="191"/>
    </row>
    <row r="66" spans="1:8">
      <c r="A66" s="56">
        <v>64</v>
      </c>
      <c r="B66" s="188" t="s">
        <v>1010</v>
      </c>
      <c r="C66" s="188" t="s">
        <v>1011</v>
      </c>
      <c r="D66" s="189" t="s">
        <v>1012</v>
      </c>
      <c r="E66" s="204" t="s">
        <v>601</v>
      </c>
      <c r="F66" s="205">
        <v>1</v>
      </c>
      <c r="G66" s="191"/>
      <c r="H66" s="191"/>
    </row>
    <row r="67" spans="1:8">
      <c r="A67" s="56">
        <v>65</v>
      </c>
      <c r="B67" s="188" t="s">
        <v>1010</v>
      </c>
      <c r="C67" s="188" t="s">
        <v>1011</v>
      </c>
      <c r="D67" s="188" t="s">
        <v>1012</v>
      </c>
      <c r="E67" s="204" t="s">
        <v>601</v>
      </c>
      <c r="F67" s="205">
        <v>1</v>
      </c>
      <c r="G67" s="191"/>
      <c r="H67" s="191"/>
    </row>
    <row r="68" spans="1:8">
      <c r="A68" s="56">
        <v>66</v>
      </c>
      <c r="B68" s="188" t="s">
        <v>1010</v>
      </c>
      <c r="C68" s="188" t="s">
        <v>1011</v>
      </c>
      <c r="D68" s="189" t="s">
        <v>1012</v>
      </c>
      <c r="E68" s="204" t="s">
        <v>601</v>
      </c>
      <c r="F68" s="205">
        <v>1</v>
      </c>
      <c r="G68" s="191"/>
      <c r="H68" s="191"/>
    </row>
    <row r="69" spans="1:8">
      <c r="A69" s="56">
        <v>67</v>
      </c>
      <c r="B69" s="188" t="s">
        <v>1010</v>
      </c>
      <c r="C69" s="188" t="s">
        <v>1011</v>
      </c>
      <c r="D69" s="188" t="s">
        <v>1012</v>
      </c>
      <c r="E69" s="204" t="s">
        <v>601</v>
      </c>
      <c r="F69" s="205">
        <v>1</v>
      </c>
      <c r="G69" s="191"/>
      <c r="H69" s="191"/>
    </row>
    <row r="70" spans="1:8">
      <c r="A70" s="56">
        <v>68</v>
      </c>
      <c r="B70" s="188" t="s">
        <v>1010</v>
      </c>
      <c r="C70" s="188" t="s">
        <v>1011</v>
      </c>
      <c r="D70" s="188" t="s">
        <v>1012</v>
      </c>
      <c r="E70" s="204" t="s">
        <v>601</v>
      </c>
      <c r="F70" s="205">
        <v>1</v>
      </c>
      <c r="G70" s="191"/>
      <c r="H70" s="191"/>
    </row>
    <row r="71" spans="1:8">
      <c r="A71" s="56">
        <v>69</v>
      </c>
      <c r="B71" s="189" t="s">
        <v>1010</v>
      </c>
      <c r="C71" s="188" t="s">
        <v>1011</v>
      </c>
      <c r="D71" s="189" t="s">
        <v>1012</v>
      </c>
      <c r="E71" s="204" t="s">
        <v>601</v>
      </c>
      <c r="F71" s="205">
        <v>1</v>
      </c>
      <c r="G71" s="191"/>
      <c r="H71" s="191"/>
    </row>
    <row r="72" spans="1:8">
      <c r="A72" s="56">
        <v>70</v>
      </c>
      <c r="B72" s="188" t="s">
        <v>1010</v>
      </c>
      <c r="C72" s="188" t="s">
        <v>1011</v>
      </c>
      <c r="D72" s="188" t="s">
        <v>1012</v>
      </c>
      <c r="E72" s="204" t="s">
        <v>601</v>
      </c>
      <c r="F72" s="205">
        <v>1</v>
      </c>
      <c r="G72" s="191"/>
      <c r="H72" s="191"/>
    </row>
    <row r="73" spans="1:8">
      <c r="A73" s="56">
        <v>71</v>
      </c>
      <c r="B73" s="188" t="s">
        <v>1013</v>
      </c>
      <c r="C73" s="188" t="s">
        <v>1014</v>
      </c>
      <c r="D73" s="189" t="s">
        <v>1015</v>
      </c>
      <c r="E73" s="204" t="s">
        <v>601</v>
      </c>
      <c r="F73" s="205">
        <v>1</v>
      </c>
      <c r="G73" s="191"/>
      <c r="H73" s="191"/>
    </row>
    <row r="74" spans="1:8">
      <c r="A74" s="56">
        <v>72</v>
      </c>
      <c r="B74" s="188" t="s">
        <v>1016</v>
      </c>
      <c r="C74" s="188" t="s">
        <v>1017</v>
      </c>
      <c r="D74" s="189" t="s">
        <v>1018</v>
      </c>
      <c r="E74" s="204" t="s">
        <v>1019</v>
      </c>
      <c r="F74" s="205">
        <v>1</v>
      </c>
      <c r="G74" s="191"/>
      <c r="H74" s="191"/>
    </row>
    <row r="75" spans="1:8">
      <c r="A75" s="56">
        <v>73</v>
      </c>
      <c r="B75" s="188" t="s">
        <v>1020</v>
      </c>
      <c r="C75" s="188" t="s">
        <v>1021</v>
      </c>
      <c r="D75" s="189" t="s">
        <v>1022</v>
      </c>
      <c r="E75" s="204" t="s">
        <v>601</v>
      </c>
      <c r="F75" s="205">
        <v>1</v>
      </c>
      <c r="G75" s="191"/>
      <c r="H75" s="191"/>
    </row>
    <row r="76" spans="1:8">
      <c r="A76" s="56">
        <v>74</v>
      </c>
      <c r="B76" s="188" t="s">
        <v>1020</v>
      </c>
      <c r="C76" s="188" t="s">
        <v>1023</v>
      </c>
      <c r="D76" s="189" t="s">
        <v>1022</v>
      </c>
      <c r="E76" s="204" t="s">
        <v>601</v>
      </c>
      <c r="F76" s="205">
        <v>1</v>
      </c>
      <c r="G76" s="191"/>
      <c r="H76" s="191"/>
    </row>
    <row r="77" spans="1:8">
      <c r="A77" s="56">
        <v>75</v>
      </c>
      <c r="B77" s="188" t="s">
        <v>1020</v>
      </c>
      <c r="C77" s="188" t="s">
        <v>1024</v>
      </c>
      <c r="D77" s="189" t="s">
        <v>1022</v>
      </c>
      <c r="E77" s="204" t="s">
        <v>592</v>
      </c>
      <c r="F77" s="205">
        <v>1</v>
      </c>
      <c r="G77" s="191"/>
      <c r="H77" s="191"/>
    </row>
    <row r="78" spans="1:8">
      <c r="A78" s="56">
        <v>76</v>
      </c>
      <c r="B78" s="188" t="s">
        <v>1025</v>
      </c>
      <c r="C78" s="188" t="s">
        <v>1026</v>
      </c>
      <c r="D78" s="189" t="s">
        <v>1027</v>
      </c>
      <c r="E78" s="204" t="s">
        <v>601</v>
      </c>
      <c r="F78" s="205">
        <v>1</v>
      </c>
      <c r="G78" s="191"/>
      <c r="H78" s="191"/>
    </row>
    <row r="79" spans="1:8">
      <c r="A79" s="56">
        <v>77</v>
      </c>
      <c r="B79" s="188" t="s">
        <v>1007</v>
      </c>
      <c r="C79" s="188" t="s">
        <v>1028</v>
      </c>
      <c r="D79" s="189" t="s">
        <v>1009</v>
      </c>
      <c r="E79" s="204" t="s">
        <v>601</v>
      </c>
      <c r="F79" s="205">
        <v>1</v>
      </c>
      <c r="G79" s="191"/>
      <c r="H79" s="191"/>
    </row>
    <row r="80" spans="1:8">
      <c r="A80" s="56">
        <v>78</v>
      </c>
      <c r="B80" s="206" t="s">
        <v>996</v>
      </c>
      <c r="C80" s="207" t="s">
        <v>1029</v>
      </c>
      <c r="D80" s="206" t="s">
        <v>1030</v>
      </c>
      <c r="E80" s="208" t="s">
        <v>601</v>
      </c>
      <c r="F80" s="209">
        <v>1</v>
      </c>
      <c r="G80" s="191"/>
      <c r="H80" s="191"/>
    </row>
    <row r="81" spans="1:8">
      <c r="A81" s="56">
        <v>79</v>
      </c>
      <c r="B81" s="207" t="s">
        <v>992</v>
      </c>
      <c r="C81" s="207" t="s">
        <v>1031</v>
      </c>
      <c r="D81" s="207" t="s">
        <v>1030</v>
      </c>
      <c r="E81" s="208" t="s">
        <v>601</v>
      </c>
      <c r="F81" s="209">
        <v>1</v>
      </c>
      <c r="G81" s="191"/>
      <c r="H81" s="191"/>
    </row>
    <row r="82" spans="1:8">
      <c r="A82" s="56">
        <v>80</v>
      </c>
      <c r="B82" s="207" t="s">
        <v>1007</v>
      </c>
      <c r="C82" s="207" t="s">
        <v>1032</v>
      </c>
      <c r="D82" s="207" t="s">
        <v>1009</v>
      </c>
      <c r="E82" s="208" t="s">
        <v>601</v>
      </c>
      <c r="F82" s="209">
        <v>1</v>
      </c>
      <c r="G82" s="191"/>
      <c r="H82" s="191"/>
    </row>
    <row r="83" spans="1:8">
      <c r="A83" s="56">
        <v>81</v>
      </c>
      <c r="B83" s="206" t="s">
        <v>1033</v>
      </c>
      <c r="C83" s="207" t="s">
        <v>1034</v>
      </c>
      <c r="D83" s="207" t="s">
        <v>972</v>
      </c>
      <c r="E83" s="208" t="s">
        <v>601</v>
      </c>
      <c r="F83" s="209">
        <v>1</v>
      </c>
      <c r="G83" s="191"/>
      <c r="H83" s="191"/>
    </row>
    <row r="84" spans="1:8">
      <c r="A84" s="56">
        <v>82</v>
      </c>
      <c r="B84" s="207" t="s">
        <v>1033</v>
      </c>
      <c r="C84" s="207" t="s">
        <v>1034</v>
      </c>
      <c r="D84" s="207" t="s">
        <v>972</v>
      </c>
      <c r="E84" s="208" t="s">
        <v>601</v>
      </c>
      <c r="F84" s="209">
        <v>1</v>
      </c>
      <c r="G84" s="191"/>
      <c r="H84" s="191"/>
    </row>
    <row r="85" spans="1:8">
      <c r="A85" s="56">
        <v>83</v>
      </c>
      <c r="B85" s="206" t="s">
        <v>1035</v>
      </c>
      <c r="C85" s="207" t="s">
        <v>1036</v>
      </c>
      <c r="D85" s="207" t="s">
        <v>1037</v>
      </c>
      <c r="E85" s="208" t="s">
        <v>856</v>
      </c>
      <c r="F85" s="209">
        <v>1</v>
      </c>
      <c r="G85" s="191"/>
      <c r="H85" s="191"/>
    </row>
    <row r="86" spans="1:8">
      <c r="A86" s="56">
        <v>84</v>
      </c>
      <c r="B86" s="207" t="s">
        <v>1035</v>
      </c>
      <c r="C86" s="207" t="s">
        <v>1038</v>
      </c>
      <c r="D86" s="207" t="s">
        <v>1037</v>
      </c>
      <c r="E86" s="208" t="s">
        <v>601</v>
      </c>
      <c r="F86" s="209">
        <v>1</v>
      </c>
      <c r="G86" s="191"/>
      <c r="H86" s="191"/>
    </row>
    <row r="87" spans="1:8">
      <c r="A87" s="56">
        <v>85</v>
      </c>
      <c r="B87" s="207" t="s">
        <v>1035</v>
      </c>
      <c r="C87" s="207" t="s">
        <v>1039</v>
      </c>
      <c r="D87" s="207" t="s">
        <v>1040</v>
      </c>
      <c r="E87" s="208" t="s">
        <v>601</v>
      </c>
      <c r="F87" s="209">
        <v>1</v>
      </c>
      <c r="G87" s="191"/>
      <c r="H87" s="191"/>
    </row>
    <row r="88" spans="1:8">
      <c r="A88" s="56">
        <v>86</v>
      </c>
      <c r="B88" s="206" t="s">
        <v>1041</v>
      </c>
      <c r="C88" s="207" t="s">
        <v>1042</v>
      </c>
      <c r="D88" s="207" t="s">
        <v>1043</v>
      </c>
      <c r="E88" s="208" t="s">
        <v>601</v>
      </c>
      <c r="F88" s="209">
        <v>1</v>
      </c>
      <c r="G88" s="191"/>
      <c r="H88" s="191"/>
    </row>
    <row r="89" spans="1:8">
      <c r="A89" s="56">
        <v>87</v>
      </c>
      <c r="B89" s="207" t="s">
        <v>1041</v>
      </c>
      <c r="C89" s="207" t="s">
        <v>1042</v>
      </c>
      <c r="D89" s="207" t="s">
        <v>1043</v>
      </c>
      <c r="E89" s="208" t="s">
        <v>601</v>
      </c>
      <c r="F89" s="209">
        <v>1</v>
      </c>
      <c r="G89" s="191"/>
      <c r="H89" s="191"/>
    </row>
    <row r="90" spans="1:8">
      <c r="A90" s="56">
        <v>88</v>
      </c>
      <c r="B90" s="206" t="s">
        <v>1044</v>
      </c>
      <c r="C90" s="207">
        <v>750</v>
      </c>
      <c r="D90" s="207" t="s">
        <v>1045</v>
      </c>
      <c r="E90" s="208" t="s">
        <v>601</v>
      </c>
      <c r="F90" s="209">
        <v>1</v>
      </c>
      <c r="G90" s="191"/>
      <c r="H90" s="191"/>
    </row>
    <row r="91" spans="1:8">
      <c r="A91" s="56">
        <v>89</v>
      </c>
      <c r="B91" s="206" t="s">
        <v>1046</v>
      </c>
      <c r="C91" s="207">
        <v>1200</v>
      </c>
      <c r="D91" s="207" t="s">
        <v>1045</v>
      </c>
      <c r="E91" s="208" t="s">
        <v>601</v>
      </c>
      <c r="F91" s="209">
        <v>1</v>
      </c>
      <c r="G91" s="191"/>
      <c r="H91" s="191"/>
    </row>
    <row r="92" spans="1:8">
      <c r="A92" s="56">
        <v>90</v>
      </c>
      <c r="B92" s="206" t="s">
        <v>1013</v>
      </c>
      <c r="C92" s="207" t="s">
        <v>1047</v>
      </c>
      <c r="D92" s="207" t="s">
        <v>1015</v>
      </c>
      <c r="E92" s="208" t="s">
        <v>601</v>
      </c>
      <c r="F92" s="209">
        <v>1</v>
      </c>
      <c r="G92" s="191"/>
      <c r="H92" s="191"/>
    </row>
    <row r="93" spans="1:8">
      <c r="A93" s="56">
        <v>91</v>
      </c>
      <c r="B93" s="206" t="s">
        <v>1048</v>
      </c>
      <c r="C93" s="207" t="s">
        <v>1049</v>
      </c>
      <c r="D93" s="207" t="s">
        <v>1050</v>
      </c>
      <c r="E93" s="208" t="s">
        <v>601</v>
      </c>
      <c r="F93" s="209">
        <v>1</v>
      </c>
      <c r="G93" s="191"/>
      <c r="H93" s="191"/>
    </row>
    <row r="94" spans="1:8">
      <c r="A94" s="56">
        <v>92</v>
      </c>
      <c r="B94" s="207" t="s">
        <v>1051</v>
      </c>
      <c r="C94" s="207" t="s">
        <v>1052</v>
      </c>
      <c r="D94" s="207" t="s">
        <v>1053</v>
      </c>
      <c r="E94" s="208" t="s">
        <v>601</v>
      </c>
      <c r="F94" s="209">
        <v>1</v>
      </c>
      <c r="G94" s="191"/>
      <c r="H94" s="191"/>
    </row>
    <row r="95" spans="1:8">
      <c r="A95" s="56">
        <v>93</v>
      </c>
      <c r="B95" s="206" t="s">
        <v>1054</v>
      </c>
      <c r="C95" s="207" t="s">
        <v>1055</v>
      </c>
      <c r="D95" s="207" t="s">
        <v>1056</v>
      </c>
      <c r="E95" s="208" t="s">
        <v>601</v>
      </c>
      <c r="F95" s="209">
        <v>1</v>
      </c>
      <c r="G95" s="191"/>
      <c r="H95" s="191"/>
    </row>
    <row r="96" spans="1:8">
      <c r="A96" s="56">
        <v>94</v>
      </c>
      <c r="B96" s="206" t="s">
        <v>1057</v>
      </c>
      <c r="C96" s="207"/>
      <c r="D96" s="207" t="s">
        <v>1058</v>
      </c>
      <c r="E96" s="208" t="s">
        <v>601</v>
      </c>
      <c r="F96" s="209">
        <v>1</v>
      </c>
      <c r="G96" s="191"/>
      <c r="H96" s="191"/>
    </row>
    <row r="97" spans="1:8">
      <c r="A97" s="56">
        <v>95</v>
      </c>
      <c r="B97" s="207" t="s">
        <v>1059</v>
      </c>
      <c r="C97" s="207" t="s">
        <v>1060</v>
      </c>
      <c r="D97" s="207" t="s">
        <v>1061</v>
      </c>
      <c r="E97" s="208" t="s">
        <v>601</v>
      </c>
      <c r="F97" s="209">
        <v>1</v>
      </c>
      <c r="G97" s="191"/>
      <c r="H97" s="191"/>
    </row>
    <row r="98" spans="1:8">
      <c r="A98" s="56">
        <v>96</v>
      </c>
      <c r="B98" s="207" t="s">
        <v>1059</v>
      </c>
      <c r="C98" s="207" t="s">
        <v>1060</v>
      </c>
      <c r="D98" s="207" t="s">
        <v>1062</v>
      </c>
      <c r="E98" s="208" t="s">
        <v>601</v>
      </c>
      <c r="F98" s="209">
        <v>1</v>
      </c>
      <c r="G98" s="191"/>
      <c r="H98" s="191"/>
    </row>
    <row r="99" spans="1:8">
      <c r="A99" s="56">
        <v>97</v>
      </c>
      <c r="B99" s="206" t="s">
        <v>1063</v>
      </c>
      <c r="C99" s="207" t="s">
        <v>1064</v>
      </c>
      <c r="D99" s="207" t="s">
        <v>1065</v>
      </c>
      <c r="E99" s="208" t="s">
        <v>601</v>
      </c>
      <c r="F99" s="209">
        <v>1</v>
      </c>
      <c r="G99" s="191"/>
      <c r="H99" s="191"/>
    </row>
    <row r="100" spans="1:8">
      <c r="A100" s="56">
        <v>98</v>
      </c>
      <c r="B100" s="207" t="s">
        <v>1063</v>
      </c>
      <c r="C100" s="207" t="s">
        <v>1064</v>
      </c>
      <c r="D100" s="207" t="s">
        <v>1065</v>
      </c>
      <c r="E100" s="208" t="s">
        <v>601</v>
      </c>
      <c r="F100" s="209">
        <v>1</v>
      </c>
      <c r="G100" s="191"/>
      <c r="H100" s="191"/>
    </row>
    <row r="101" spans="1:8">
      <c r="A101" s="56">
        <v>99</v>
      </c>
      <c r="B101" s="207" t="s">
        <v>1010</v>
      </c>
      <c r="C101" s="188" t="s">
        <v>1011</v>
      </c>
      <c r="D101" s="207" t="s">
        <v>1012</v>
      </c>
      <c r="E101" s="208" t="s">
        <v>601</v>
      </c>
      <c r="F101" s="209">
        <v>1</v>
      </c>
      <c r="G101" s="191"/>
      <c r="H101" s="191"/>
    </row>
    <row r="102" spans="1:8">
      <c r="A102" s="56">
        <v>100</v>
      </c>
      <c r="B102" s="207" t="s">
        <v>1010</v>
      </c>
      <c r="C102" s="188" t="s">
        <v>1011</v>
      </c>
      <c r="D102" s="207" t="s">
        <v>1012</v>
      </c>
      <c r="E102" s="208" t="s">
        <v>601</v>
      </c>
      <c r="F102" s="209">
        <v>1</v>
      </c>
      <c r="G102" s="191"/>
      <c r="H102" s="191"/>
    </row>
    <row r="103" spans="1:8">
      <c r="A103" s="56">
        <v>101</v>
      </c>
      <c r="B103" s="207" t="s">
        <v>1010</v>
      </c>
      <c r="C103" s="188" t="s">
        <v>1011</v>
      </c>
      <c r="D103" s="207" t="s">
        <v>1012</v>
      </c>
      <c r="E103" s="208" t="s">
        <v>601</v>
      </c>
      <c r="F103" s="209">
        <v>1</v>
      </c>
      <c r="G103" s="191"/>
      <c r="H103" s="191"/>
    </row>
    <row r="104" spans="1:8">
      <c r="A104" s="56">
        <v>102</v>
      </c>
      <c r="B104" s="207" t="s">
        <v>1010</v>
      </c>
      <c r="C104" s="188" t="s">
        <v>1011</v>
      </c>
      <c r="D104" s="207" t="s">
        <v>1012</v>
      </c>
      <c r="E104" s="208" t="s">
        <v>601</v>
      </c>
      <c r="F104" s="209">
        <v>1</v>
      </c>
      <c r="G104" s="191"/>
      <c r="H104" s="191"/>
    </row>
    <row r="105" spans="1:8">
      <c r="A105" s="56">
        <v>103</v>
      </c>
      <c r="B105" s="207" t="s">
        <v>1010</v>
      </c>
      <c r="C105" s="188" t="s">
        <v>1011</v>
      </c>
      <c r="D105" s="207" t="s">
        <v>1012</v>
      </c>
      <c r="E105" s="208" t="s">
        <v>601</v>
      </c>
      <c r="F105" s="209">
        <v>1</v>
      </c>
      <c r="G105" s="191"/>
      <c r="H105" s="191"/>
    </row>
    <row r="106" spans="1:8">
      <c r="A106" s="56">
        <v>104</v>
      </c>
      <c r="B106" s="207" t="s">
        <v>1066</v>
      </c>
      <c r="C106" s="207" t="s">
        <v>1067</v>
      </c>
      <c r="D106" s="207" t="s">
        <v>1012</v>
      </c>
      <c r="E106" s="208" t="s">
        <v>601</v>
      </c>
      <c r="F106" s="209">
        <v>1</v>
      </c>
      <c r="G106" s="191"/>
      <c r="H106" s="191"/>
    </row>
    <row r="107" spans="1:8">
      <c r="A107" s="56">
        <v>105</v>
      </c>
      <c r="B107" s="207" t="s">
        <v>1066</v>
      </c>
      <c r="C107" s="207" t="s">
        <v>1067</v>
      </c>
      <c r="D107" s="207" t="s">
        <v>1012</v>
      </c>
      <c r="E107" s="208" t="s">
        <v>601</v>
      </c>
      <c r="F107" s="209">
        <v>1</v>
      </c>
      <c r="G107" s="191"/>
      <c r="H107" s="191"/>
    </row>
    <row r="108" spans="1:8">
      <c r="A108" s="56">
        <v>106</v>
      </c>
      <c r="B108" s="207" t="s">
        <v>1066</v>
      </c>
      <c r="C108" s="207" t="s">
        <v>1068</v>
      </c>
      <c r="D108" s="207" t="s">
        <v>1012</v>
      </c>
      <c r="E108" s="208" t="s">
        <v>601</v>
      </c>
      <c r="F108" s="209">
        <v>1</v>
      </c>
      <c r="G108" s="191"/>
      <c r="H108" s="191"/>
    </row>
    <row r="109" spans="1:8">
      <c r="A109" s="56">
        <v>107</v>
      </c>
      <c r="B109" s="207" t="s">
        <v>1066</v>
      </c>
      <c r="C109" s="207" t="s">
        <v>1068</v>
      </c>
      <c r="D109" s="207" t="s">
        <v>1012</v>
      </c>
      <c r="E109" s="208" t="s">
        <v>601</v>
      </c>
      <c r="F109" s="209">
        <v>1</v>
      </c>
      <c r="G109" s="191"/>
      <c r="H109" s="191"/>
    </row>
    <row r="110" spans="1:8">
      <c r="A110" s="56">
        <v>108</v>
      </c>
      <c r="B110" s="207" t="s">
        <v>1066</v>
      </c>
      <c r="C110" s="207" t="s">
        <v>1068</v>
      </c>
      <c r="D110" s="207" t="s">
        <v>1012</v>
      </c>
      <c r="E110" s="208" t="s">
        <v>601</v>
      </c>
      <c r="F110" s="209">
        <v>1</v>
      </c>
      <c r="G110" s="191"/>
      <c r="H110" s="191"/>
    </row>
    <row r="111" spans="1:8">
      <c r="A111" s="56">
        <v>109</v>
      </c>
      <c r="B111" s="207" t="s">
        <v>1066</v>
      </c>
      <c r="C111" s="207" t="s">
        <v>1068</v>
      </c>
      <c r="D111" s="207" t="s">
        <v>1012</v>
      </c>
      <c r="E111" s="208" t="s">
        <v>601</v>
      </c>
      <c r="F111" s="209">
        <v>1</v>
      </c>
      <c r="G111" s="191"/>
      <c r="H111" s="191"/>
    </row>
    <row r="112" spans="1:8">
      <c r="A112" s="56">
        <v>110</v>
      </c>
      <c r="B112" s="207" t="s">
        <v>1066</v>
      </c>
      <c r="C112" s="207" t="s">
        <v>1068</v>
      </c>
      <c r="D112" s="207" t="s">
        <v>1012</v>
      </c>
      <c r="E112" s="208" t="s">
        <v>601</v>
      </c>
      <c r="F112" s="209">
        <v>1</v>
      </c>
      <c r="G112" s="191"/>
      <c r="H112" s="191"/>
    </row>
    <row r="113" spans="1:8">
      <c r="A113" s="56">
        <v>111</v>
      </c>
      <c r="B113" s="207" t="s">
        <v>1066</v>
      </c>
      <c r="C113" s="207" t="s">
        <v>1068</v>
      </c>
      <c r="D113" s="207" t="s">
        <v>1012</v>
      </c>
      <c r="E113" s="208" t="s">
        <v>601</v>
      </c>
      <c r="F113" s="209">
        <v>1</v>
      </c>
      <c r="G113" s="191"/>
      <c r="H113" s="191"/>
    </row>
    <row r="114" spans="1:8">
      <c r="A114" s="56">
        <v>112</v>
      </c>
      <c r="B114" s="206" t="s">
        <v>1069</v>
      </c>
      <c r="C114" s="207" t="s">
        <v>1070</v>
      </c>
      <c r="D114" s="207" t="s">
        <v>1012</v>
      </c>
      <c r="E114" s="208" t="s">
        <v>601</v>
      </c>
      <c r="F114" s="209">
        <v>1</v>
      </c>
      <c r="G114" s="191"/>
      <c r="H114" s="191"/>
    </row>
    <row r="115" spans="1:8">
      <c r="A115" s="56">
        <v>113</v>
      </c>
      <c r="B115" s="206" t="s">
        <v>1069</v>
      </c>
      <c r="C115" s="207" t="s">
        <v>1070</v>
      </c>
      <c r="D115" s="207" t="s">
        <v>1012</v>
      </c>
      <c r="E115" s="208" t="s">
        <v>601</v>
      </c>
      <c r="F115" s="209">
        <v>1</v>
      </c>
      <c r="G115" s="191"/>
      <c r="H115" s="191"/>
    </row>
    <row r="116" spans="1:8">
      <c r="A116" s="56">
        <v>114</v>
      </c>
      <c r="B116" s="207" t="s">
        <v>1069</v>
      </c>
      <c r="C116" s="207" t="s">
        <v>1070</v>
      </c>
      <c r="D116" s="207" t="s">
        <v>1012</v>
      </c>
      <c r="E116" s="208" t="s">
        <v>601</v>
      </c>
      <c r="F116" s="209">
        <v>1</v>
      </c>
      <c r="G116" s="191"/>
      <c r="H116" s="191"/>
    </row>
    <row r="117" spans="1:8">
      <c r="A117" s="56">
        <v>115</v>
      </c>
      <c r="B117" s="207" t="s">
        <v>1069</v>
      </c>
      <c r="C117" s="207" t="s">
        <v>1070</v>
      </c>
      <c r="D117" s="207" t="s">
        <v>1012</v>
      </c>
      <c r="E117" s="208" t="s">
        <v>601</v>
      </c>
      <c r="F117" s="209">
        <v>1</v>
      </c>
      <c r="G117" s="191"/>
      <c r="H117" s="191"/>
    </row>
    <row r="118" spans="1:8">
      <c r="A118" s="56">
        <v>116</v>
      </c>
      <c r="B118" s="207" t="s">
        <v>1071</v>
      </c>
      <c r="C118" s="207" t="s">
        <v>1072</v>
      </c>
      <c r="D118" s="207" t="s">
        <v>1073</v>
      </c>
      <c r="E118" s="208" t="s">
        <v>601</v>
      </c>
      <c r="F118" s="209">
        <v>1</v>
      </c>
      <c r="G118" s="191"/>
      <c r="H118" s="191"/>
    </row>
    <row r="119" spans="1:8">
      <c r="A119" s="56">
        <v>117</v>
      </c>
      <c r="B119" s="207" t="s">
        <v>1071</v>
      </c>
      <c r="C119" s="207" t="s">
        <v>1074</v>
      </c>
      <c r="D119" s="207" t="s">
        <v>1073</v>
      </c>
      <c r="E119" s="208" t="s">
        <v>601</v>
      </c>
      <c r="F119" s="209">
        <v>1</v>
      </c>
      <c r="G119" s="191"/>
      <c r="H119" s="191"/>
    </row>
    <row r="120" spans="1:8">
      <c r="A120" s="56">
        <v>118</v>
      </c>
      <c r="B120" s="206" t="s">
        <v>1075</v>
      </c>
      <c r="C120" s="207" t="s">
        <v>1076</v>
      </c>
      <c r="D120" s="207" t="s">
        <v>1077</v>
      </c>
      <c r="E120" s="208" t="s">
        <v>601</v>
      </c>
      <c r="F120" s="209">
        <v>1</v>
      </c>
      <c r="G120" s="191"/>
      <c r="H120" s="191"/>
    </row>
    <row r="121" spans="1:8">
      <c r="A121" s="56">
        <v>119</v>
      </c>
      <c r="B121" s="206" t="s">
        <v>1078</v>
      </c>
      <c r="C121" s="207" t="s">
        <v>1079</v>
      </c>
      <c r="D121" s="207" t="s">
        <v>1043</v>
      </c>
      <c r="E121" s="208" t="s">
        <v>601</v>
      </c>
      <c r="F121" s="209">
        <v>1</v>
      </c>
      <c r="G121" s="191"/>
      <c r="H121" s="191"/>
    </row>
    <row r="122" spans="1:8">
      <c r="A122" s="56">
        <v>120</v>
      </c>
      <c r="B122" s="207" t="s">
        <v>1080</v>
      </c>
      <c r="C122" s="207"/>
      <c r="D122" s="207" t="s">
        <v>1081</v>
      </c>
      <c r="E122" s="208" t="s">
        <v>601</v>
      </c>
      <c r="F122" s="209">
        <v>1</v>
      </c>
      <c r="G122" s="191"/>
      <c r="H122" s="191"/>
    </row>
    <row r="123" spans="1:8">
      <c r="A123" s="56">
        <v>121</v>
      </c>
      <c r="B123" s="207" t="s">
        <v>1082</v>
      </c>
      <c r="C123" s="207" t="s">
        <v>1083</v>
      </c>
      <c r="D123" s="207" t="s">
        <v>1084</v>
      </c>
      <c r="E123" s="208" t="s">
        <v>601</v>
      </c>
      <c r="F123" s="209">
        <v>1</v>
      </c>
      <c r="G123" s="191"/>
      <c r="H123" s="191"/>
    </row>
    <row r="124" spans="1:8">
      <c r="A124" s="56">
        <v>122</v>
      </c>
      <c r="B124" s="206" t="s">
        <v>1085</v>
      </c>
      <c r="C124" s="207" t="s">
        <v>1086</v>
      </c>
      <c r="D124" s="207" t="s">
        <v>1087</v>
      </c>
      <c r="E124" s="208" t="s">
        <v>601</v>
      </c>
      <c r="F124" s="209">
        <v>1</v>
      </c>
      <c r="G124" s="191"/>
      <c r="H124" s="191"/>
    </row>
    <row r="125" spans="1:8">
      <c r="A125" s="56">
        <v>123</v>
      </c>
      <c r="B125" s="207" t="s">
        <v>1085</v>
      </c>
      <c r="C125" s="207" t="s">
        <v>1086</v>
      </c>
      <c r="D125" s="207" t="s">
        <v>1087</v>
      </c>
      <c r="E125" s="208" t="s">
        <v>601</v>
      </c>
      <c r="F125" s="209">
        <v>1</v>
      </c>
      <c r="G125" s="191"/>
      <c r="H125" s="191"/>
    </row>
    <row r="126" spans="1:8">
      <c r="A126" s="56">
        <v>124</v>
      </c>
      <c r="B126" s="207" t="s">
        <v>1088</v>
      </c>
      <c r="C126" s="207" t="s">
        <v>1089</v>
      </c>
      <c r="D126" s="207" t="s">
        <v>1012</v>
      </c>
      <c r="E126" s="208" t="s">
        <v>601</v>
      </c>
      <c r="F126" s="209">
        <v>1</v>
      </c>
      <c r="G126" s="191"/>
      <c r="H126" s="191"/>
    </row>
    <row r="127" spans="1:8">
      <c r="A127" s="56">
        <v>125</v>
      </c>
      <c r="B127" s="207" t="s">
        <v>1088</v>
      </c>
      <c r="C127" s="207" t="s">
        <v>1089</v>
      </c>
      <c r="D127" s="207" t="s">
        <v>1012</v>
      </c>
      <c r="E127" s="208" t="s">
        <v>601</v>
      </c>
      <c r="F127" s="209">
        <v>1</v>
      </c>
      <c r="G127" s="191"/>
      <c r="H127" s="191"/>
    </row>
    <row r="128" spans="1:8">
      <c r="A128" s="56">
        <v>126</v>
      </c>
      <c r="B128" s="207" t="s">
        <v>1010</v>
      </c>
      <c r="C128" s="207" t="s">
        <v>1011</v>
      </c>
      <c r="D128" s="207" t="s">
        <v>1012</v>
      </c>
      <c r="E128" s="208" t="s">
        <v>601</v>
      </c>
      <c r="F128" s="209">
        <v>1</v>
      </c>
      <c r="G128" s="191"/>
      <c r="H128" s="191"/>
    </row>
    <row r="129" spans="1:8">
      <c r="A129" s="56">
        <v>127</v>
      </c>
      <c r="B129" s="207" t="s">
        <v>1010</v>
      </c>
      <c r="C129" s="207" t="s">
        <v>1011</v>
      </c>
      <c r="D129" s="207" t="s">
        <v>1012</v>
      </c>
      <c r="E129" s="208" t="s">
        <v>601</v>
      </c>
      <c r="F129" s="209">
        <v>1</v>
      </c>
      <c r="G129" s="191"/>
      <c r="H129" s="191"/>
    </row>
    <row r="130" spans="1:8">
      <c r="A130" s="56">
        <v>128</v>
      </c>
      <c r="B130" s="207" t="s">
        <v>1010</v>
      </c>
      <c r="C130" s="207" t="s">
        <v>1011</v>
      </c>
      <c r="D130" s="207" t="s">
        <v>1012</v>
      </c>
      <c r="E130" s="208" t="s">
        <v>601</v>
      </c>
      <c r="F130" s="209">
        <v>1</v>
      </c>
      <c r="G130" s="191"/>
      <c r="H130" s="191"/>
    </row>
    <row r="131" spans="1:8">
      <c r="A131" s="56">
        <v>129</v>
      </c>
      <c r="B131" s="207" t="s">
        <v>1010</v>
      </c>
      <c r="C131" s="207" t="s">
        <v>1011</v>
      </c>
      <c r="D131" s="207" t="s">
        <v>1012</v>
      </c>
      <c r="E131" s="208" t="s">
        <v>601</v>
      </c>
      <c r="F131" s="209">
        <v>1</v>
      </c>
      <c r="G131" s="191"/>
      <c r="H131" s="191"/>
    </row>
    <row r="132" spans="1:8">
      <c r="A132" s="56">
        <v>130</v>
      </c>
      <c r="B132" s="207" t="s">
        <v>1010</v>
      </c>
      <c r="C132" s="207" t="s">
        <v>1011</v>
      </c>
      <c r="D132" s="207" t="s">
        <v>1012</v>
      </c>
      <c r="E132" s="208" t="s">
        <v>601</v>
      </c>
      <c r="F132" s="209">
        <v>1</v>
      </c>
      <c r="G132" s="191"/>
      <c r="H132" s="191"/>
    </row>
    <row r="133" spans="1:8">
      <c r="A133" s="56">
        <v>131</v>
      </c>
      <c r="B133" s="207" t="s">
        <v>1010</v>
      </c>
      <c r="C133" s="207" t="s">
        <v>1011</v>
      </c>
      <c r="D133" s="207" t="s">
        <v>1012</v>
      </c>
      <c r="E133" s="208" t="s">
        <v>601</v>
      </c>
      <c r="F133" s="209">
        <v>1</v>
      </c>
      <c r="G133" s="191"/>
      <c r="H133" s="191"/>
    </row>
    <row r="134" spans="1:8">
      <c r="A134" s="56">
        <v>132</v>
      </c>
      <c r="B134" s="207" t="s">
        <v>1010</v>
      </c>
      <c r="C134" s="207" t="s">
        <v>1011</v>
      </c>
      <c r="D134" s="207" t="s">
        <v>1012</v>
      </c>
      <c r="E134" s="208" t="s">
        <v>601</v>
      </c>
      <c r="F134" s="209">
        <v>1</v>
      </c>
      <c r="G134" s="191"/>
      <c r="H134" s="191"/>
    </row>
    <row r="135" spans="1:8">
      <c r="A135" s="56">
        <v>133</v>
      </c>
      <c r="B135" s="207" t="s">
        <v>1010</v>
      </c>
      <c r="C135" s="207" t="s">
        <v>1011</v>
      </c>
      <c r="D135" s="207" t="s">
        <v>1012</v>
      </c>
      <c r="E135" s="208" t="s">
        <v>601</v>
      </c>
      <c r="F135" s="209">
        <v>1</v>
      </c>
      <c r="G135" s="191"/>
      <c r="H135" s="191"/>
    </row>
    <row r="136" spans="1:8">
      <c r="A136" s="56">
        <v>134</v>
      </c>
      <c r="B136" s="207" t="s">
        <v>1010</v>
      </c>
      <c r="C136" s="207" t="s">
        <v>1011</v>
      </c>
      <c r="D136" s="207" t="s">
        <v>1012</v>
      </c>
      <c r="E136" s="208" t="s">
        <v>601</v>
      </c>
      <c r="F136" s="209">
        <v>1</v>
      </c>
      <c r="G136" s="191"/>
      <c r="H136" s="191"/>
    </row>
    <row r="137" spans="1:8">
      <c r="A137" s="56">
        <v>135</v>
      </c>
      <c r="B137" s="207" t="s">
        <v>1010</v>
      </c>
      <c r="C137" s="207" t="s">
        <v>1011</v>
      </c>
      <c r="D137" s="207" t="s">
        <v>1012</v>
      </c>
      <c r="E137" s="208" t="s">
        <v>601</v>
      </c>
      <c r="F137" s="209">
        <v>1</v>
      </c>
      <c r="G137" s="191"/>
      <c r="H137" s="191"/>
    </row>
    <row r="138" spans="1:8">
      <c r="A138" s="56">
        <v>136</v>
      </c>
      <c r="B138" s="207" t="s">
        <v>1010</v>
      </c>
      <c r="C138" s="207" t="s">
        <v>1090</v>
      </c>
      <c r="D138" s="207" t="s">
        <v>1091</v>
      </c>
      <c r="E138" s="208" t="s">
        <v>601</v>
      </c>
      <c r="F138" s="209">
        <v>1</v>
      </c>
      <c r="G138" s="191"/>
      <c r="H138" s="191"/>
    </row>
    <row r="139" spans="1:8">
      <c r="A139" s="56">
        <v>137</v>
      </c>
      <c r="B139" s="207" t="s">
        <v>1010</v>
      </c>
      <c r="C139" s="207" t="s">
        <v>1090</v>
      </c>
      <c r="D139" s="207" t="s">
        <v>1091</v>
      </c>
      <c r="E139" s="208" t="s">
        <v>601</v>
      </c>
      <c r="F139" s="209">
        <v>1</v>
      </c>
      <c r="G139" s="191"/>
      <c r="H139" s="191"/>
    </row>
    <row r="140" spans="1:8">
      <c r="A140" s="56">
        <v>138</v>
      </c>
      <c r="B140" s="207" t="s">
        <v>1092</v>
      </c>
      <c r="C140" s="207" t="s">
        <v>1093</v>
      </c>
      <c r="D140" s="207" t="s">
        <v>1094</v>
      </c>
      <c r="E140" s="208" t="s">
        <v>601</v>
      </c>
      <c r="F140" s="209">
        <v>1</v>
      </c>
      <c r="G140" s="191"/>
      <c r="H140" s="191"/>
    </row>
    <row r="141" spans="1:8">
      <c r="A141" s="56">
        <v>139</v>
      </c>
      <c r="B141" s="207" t="s">
        <v>1095</v>
      </c>
      <c r="C141" s="207" t="s">
        <v>1096</v>
      </c>
      <c r="D141" s="207" t="s">
        <v>1097</v>
      </c>
      <c r="E141" s="208" t="s">
        <v>856</v>
      </c>
      <c r="F141" s="209">
        <v>1</v>
      </c>
      <c r="G141" s="191"/>
      <c r="H141" s="191"/>
    </row>
    <row r="142" spans="1:8">
      <c r="A142" s="56">
        <v>140</v>
      </c>
      <c r="B142" s="206" t="s">
        <v>1098</v>
      </c>
      <c r="C142" s="207" t="s">
        <v>1099</v>
      </c>
      <c r="D142" s="207" t="s">
        <v>1100</v>
      </c>
      <c r="E142" s="208" t="s">
        <v>601</v>
      </c>
      <c r="F142" s="209">
        <v>1</v>
      </c>
      <c r="G142" s="191"/>
      <c r="H142" s="191"/>
    </row>
    <row r="143" spans="1:8">
      <c r="A143" s="56">
        <v>141</v>
      </c>
      <c r="B143" s="207" t="s">
        <v>1098</v>
      </c>
      <c r="C143" s="207" t="s">
        <v>1101</v>
      </c>
      <c r="D143" s="207" t="s">
        <v>1102</v>
      </c>
      <c r="E143" s="208" t="s">
        <v>601</v>
      </c>
      <c r="F143" s="209">
        <v>1</v>
      </c>
      <c r="G143" s="191"/>
      <c r="H143" s="191"/>
    </row>
    <row r="144" spans="1:8">
      <c r="A144" s="56">
        <v>142</v>
      </c>
      <c r="B144" s="207" t="s">
        <v>1103</v>
      </c>
      <c r="C144" s="207" t="s">
        <v>1104</v>
      </c>
      <c r="D144" s="207" t="s">
        <v>1100</v>
      </c>
      <c r="E144" s="208" t="s">
        <v>601</v>
      </c>
      <c r="F144" s="209">
        <v>1</v>
      </c>
      <c r="G144" s="191"/>
      <c r="H144" s="191"/>
    </row>
    <row r="145" spans="1:8">
      <c r="A145" s="56">
        <v>143</v>
      </c>
      <c r="B145" s="207" t="s">
        <v>1013</v>
      </c>
      <c r="C145" s="207" t="s">
        <v>1105</v>
      </c>
      <c r="D145" s="207" t="s">
        <v>1106</v>
      </c>
      <c r="E145" s="208" t="s">
        <v>601</v>
      </c>
      <c r="F145" s="209">
        <v>1</v>
      </c>
      <c r="G145" s="191"/>
      <c r="H145" s="191"/>
    </row>
    <row r="146" spans="1:8">
      <c r="A146" s="56">
        <v>144</v>
      </c>
      <c r="B146" s="207" t="s">
        <v>1107</v>
      </c>
      <c r="C146" s="207" t="s">
        <v>1108</v>
      </c>
      <c r="D146" s="207" t="s">
        <v>1109</v>
      </c>
      <c r="E146" s="208" t="s">
        <v>601</v>
      </c>
      <c r="F146" s="209">
        <v>1</v>
      </c>
      <c r="G146" s="191"/>
      <c r="H146" s="191"/>
    </row>
    <row r="147" spans="1:8">
      <c r="A147" s="56">
        <v>145</v>
      </c>
      <c r="B147" s="207" t="s">
        <v>1013</v>
      </c>
      <c r="C147" s="207" t="s">
        <v>1110</v>
      </c>
      <c r="D147" s="207" t="s">
        <v>1106</v>
      </c>
      <c r="E147" s="208" t="s">
        <v>601</v>
      </c>
      <c r="F147" s="209">
        <v>1</v>
      </c>
      <c r="G147" s="191"/>
      <c r="H147" s="191"/>
    </row>
    <row r="148" spans="1:8">
      <c r="A148" s="56">
        <v>146</v>
      </c>
      <c r="B148" s="207" t="s">
        <v>1013</v>
      </c>
      <c r="C148" s="207" t="s">
        <v>1110</v>
      </c>
      <c r="D148" s="207" t="s">
        <v>1106</v>
      </c>
      <c r="E148" s="208" t="s">
        <v>601</v>
      </c>
      <c r="F148" s="209">
        <v>1</v>
      </c>
      <c r="G148" s="191"/>
      <c r="H148" s="191"/>
    </row>
    <row r="149" spans="1:8">
      <c r="A149" s="56">
        <v>147</v>
      </c>
      <c r="B149" s="206" t="s">
        <v>1111</v>
      </c>
      <c r="C149" s="207" t="s">
        <v>1112</v>
      </c>
      <c r="D149" s="207" t="s">
        <v>1113</v>
      </c>
      <c r="E149" s="208" t="s">
        <v>601</v>
      </c>
      <c r="F149" s="209">
        <v>1</v>
      </c>
      <c r="G149" s="191"/>
      <c r="H149" s="191"/>
    </row>
    <row r="150" spans="1:8">
      <c r="A150" s="56">
        <v>148</v>
      </c>
      <c r="B150" s="207" t="s">
        <v>1111</v>
      </c>
      <c r="C150" s="207" t="s">
        <v>1114</v>
      </c>
      <c r="D150" s="207" t="s">
        <v>1058</v>
      </c>
      <c r="E150" s="208" t="s">
        <v>601</v>
      </c>
      <c r="F150" s="209">
        <v>1</v>
      </c>
      <c r="G150" s="191"/>
      <c r="H150" s="191"/>
    </row>
    <row r="151" spans="1:8">
      <c r="A151" s="56">
        <v>149</v>
      </c>
      <c r="B151" s="207" t="s">
        <v>1115</v>
      </c>
      <c r="C151" s="207" t="s">
        <v>1116</v>
      </c>
      <c r="D151" s="207" t="s">
        <v>1117</v>
      </c>
      <c r="E151" s="208" t="s">
        <v>601</v>
      </c>
      <c r="F151" s="209">
        <v>1</v>
      </c>
      <c r="G151" s="191"/>
      <c r="H151" s="191"/>
    </row>
    <row r="152" spans="1:8">
      <c r="A152" s="56">
        <v>150</v>
      </c>
      <c r="B152" s="207" t="s">
        <v>1118</v>
      </c>
      <c r="C152" s="207" t="s">
        <v>1119</v>
      </c>
      <c r="D152" s="207" t="s">
        <v>1120</v>
      </c>
      <c r="E152" s="208" t="s">
        <v>601</v>
      </c>
      <c r="F152" s="209">
        <v>1</v>
      </c>
      <c r="G152" s="191"/>
      <c r="H152" s="191"/>
    </row>
    <row r="153" spans="1:8">
      <c r="A153" s="56">
        <v>151</v>
      </c>
      <c r="B153" s="207" t="s">
        <v>1098</v>
      </c>
      <c r="C153" s="207" t="s">
        <v>1121</v>
      </c>
      <c r="D153" s="207" t="s">
        <v>1084</v>
      </c>
      <c r="E153" s="208" t="s">
        <v>601</v>
      </c>
      <c r="F153" s="209">
        <v>1</v>
      </c>
      <c r="G153" s="191"/>
      <c r="H153" s="191"/>
    </row>
    <row r="154" spans="1:8">
      <c r="A154" s="56">
        <v>152</v>
      </c>
      <c r="B154" s="207" t="s">
        <v>1103</v>
      </c>
      <c r="C154" s="207" t="s">
        <v>1122</v>
      </c>
      <c r="D154" s="207" t="s">
        <v>1084</v>
      </c>
      <c r="E154" s="208" t="s">
        <v>601</v>
      </c>
      <c r="F154" s="209">
        <v>1</v>
      </c>
      <c r="G154" s="191"/>
      <c r="H154" s="191"/>
    </row>
    <row r="155" spans="1:8">
      <c r="A155" s="56">
        <v>153</v>
      </c>
      <c r="B155" s="207" t="s">
        <v>1123</v>
      </c>
      <c r="C155" s="207" t="s">
        <v>1124</v>
      </c>
      <c r="D155" s="207" t="s">
        <v>1125</v>
      </c>
      <c r="E155" s="208" t="s">
        <v>601</v>
      </c>
      <c r="F155" s="209">
        <v>1</v>
      </c>
      <c r="G155" s="191"/>
      <c r="H155" s="191"/>
    </row>
    <row r="156" spans="1:8">
      <c r="A156" s="56">
        <v>154</v>
      </c>
      <c r="B156" s="206" t="s">
        <v>1126</v>
      </c>
      <c r="C156" s="207" t="s">
        <v>1127</v>
      </c>
      <c r="D156" s="207" t="s">
        <v>1128</v>
      </c>
      <c r="E156" s="208" t="s">
        <v>601</v>
      </c>
      <c r="F156" s="209">
        <v>1</v>
      </c>
      <c r="G156" s="191"/>
      <c r="H156" s="191"/>
    </row>
    <row r="157" spans="1:8">
      <c r="A157" s="56">
        <v>155</v>
      </c>
      <c r="B157" s="207" t="s">
        <v>1129</v>
      </c>
      <c r="C157" s="207" t="s">
        <v>1127</v>
      </c>
      <c r="D157" s="207" t="s">
        <v>1128</v>
      </c>
      <c r="E157" s="208" t="s">
        <v>601</v>
      </c>
      <c r="F157" s="209">
        <v>1</v>
      </c>
      <c r="G157" s="191"/>
      <c r="H157" s="191"/>
    </row>
    <row r="158" spans="1:8">
      <c r="A158" s="56">
        <v>156</v>
      </c>
      <c r="B158" s="206" t="s">
        <v>1130</v>
      </c>
      <c r="C158" s="206" t="s">
        <v>1131</v>
      </c>
      <c r="D158" s="207" t="s">
        <v>1132</v>
      </c>
      <c r="E158" s="208" t="s">
        <v>601</v>
      </c>
      <c r="F158" s="209">
        <v>1</v>
      </c>
      <c r="G158" s="191"/>
      <c r="H158" s="191"/>
    </row>
    <row r="159" spans="1:8">
      <c r="A159" s="56">
        <v>157</v>
      </c>
      <c r="B159" s="207" t="s">
        <v>1130</v>
      </c>
      <c r="C159" s="207" t="s">
        <v>1133</v>
      </c>
      <c r="D159" s="207" t="s">
        <v>1132</v>
      </c>
      <c r="E159" s="208" t="s">
        <v>601</v>
      </c>
      <c r="F159" s="209">
        <v>1</v>
      </c>
      <c r="G159" s="191"/>
      <c r="H159" s="191"/>
    </row>
    <row r="160" spans="1:8">
      <c r="A160" s="56">
        <v>158</v>
      </c>
      <c r="B160" s="207" t="s">
        <v>1130</v>
      </c>
      <c r="C160" s="207" t="s">
        <v>1133</v>
      </c>
      <c r="D160" s="207" t="s">
        <v>1134</v>
      </c>
      <c r="E160" s="208" t="s">
        <v>601</v>
      </c>
      <c r="F160" s="209">
        <v>1</v>
      </c>
      <c r="G160" s="191"/>
      <c r="H160" s="191"/>
    </row>
    <row r="161" spans="1:8">
      <c r="A161" s="56">
        <v>159</v>
      </c>
      <c r="B161" s="206" t="s">
        <v>1135</v>
      </c>
      <c r="C161" s="206" t="s">
        <v>1136</v>
      </c>
      <c r="D161" s="207" t="s">
        <v>1137</v>
      </c>
      <c r="E161" s="208" t="s">
        <v>601</v>
      </c>
      <c r="F161" s="209">
        <v>1</v>
      </c>
      <c r="G161" s="191"/>
      <c r="H161" s="191"/>
    </row>
    <row r="162" spans="1:8">
      <c r="A162" s="56">
        <v>160</v>
      </c>
      <c r="B162" s="207" t="s">
        <v>1135</v>
      </c>
      <c r="C162" s="207" t="s">
        <v>1138</v>
      </c>
      <c r="D162" s="207" t="s">
        <v>1137</v>
      </c>
      <c r="E162" s="208" t="s">
        <v>601</v>
      </c>
      <c r="F162" s="209">
        <v>1</v>
      </c>
      <c r="G162" s="191"/>
      <c r="H162" s="191"/>
    </row>
    <row r="163" spans="1:8">
      <c r="A163" s="56">
        <v>161</v>
      </c>
      <c r="B163" s="207" t="s">
        <v>1139</v>
      </c>
      <c r="C163" s="207" t="s">
        <v>1140</v>
      </c>
      <c r="D163" s="207" t="s">
        <v>1141</v>
      </c>
      <c r="E163" s="208" t="s">
        <v>601</v>
      </c>
      <c r="F163" s="209">
        <v>1</v>
      </c>
      <c r="G163" s="191"/>
      <c r="H163" s="191"/>
    </row>
    <row r="164" spans="1:8">
      <c r="A164" s="56">
        <v>162</v>
      </c>
      <c r="B164" s="206" t="s">
        <v>973</v>
      </c>
      <c r="C164" s="207">
        <v>2100</v>
      </c>
      <c r="D164" s="207" t="s">
        <v>1142</v>
      </c>
      <c r="E164" s="208" t="s">
        <v>601</v>
      </c>
      <c r="F164" s="209">
        <v>1</v>
      </c>
      <c r="G164" s="191"/>
      <c r="H164" s="191"/>
    </row>
    <row r="165" spans="1:8">
      <c r="A165" s="56">
        <v>163</v>
      </c>
      <c r="B165" s="207" t="s">
        <v>1143</v>
      </c>
      <c r="C165" s="207" t="s">
        <v>1144</v>
      </c>
      <c r="D165" s="206" t="s">
        <v>1145</v>
      </c>
      <c r="E165" s="208" t="s">
        <v>601</v>
      </c>
      <c r="F165" s="209">
        <v>1</v>
      </c>
      <c r="G165" s="191"/>
      <c r="H165" s="191"/>
    </row>
    <row r="166" spans="1:8">
      <c r="A166" s="56">
        <v>164</v>
      </c>
      <c r="B166" s="207" t="s">
        <v>1020</v>
      </c>
      <c r="C166" s="207" t="s">
        <v>1146</v>
      </c>
      <c r="D166" s="207" t="s">
        <v>1147</v>
      </c>
      <c r="E166" s="208" t="s">
        <v>601</v>
      </c>
      <c r="F166" s="209">
        <v>1</v>
      </c>
      <c r="G166" s="191"/>
      <c r="H166" s="191"/>
    </row>
    <row r="167" spans="1:8">
      <c r="A167" s="56">
        <v>165</v>
      </c>
      <c r="B167" s="207" t="s">
        <v>1020</v>
      </c>
      <c r="C167" s="207" t="s">
        <v>1148</v>
      </c>
      <c r="D167" s="207" t="s">
        <v>1147</v>
      </c>
      <c r="E167" s="208" t="s">
        <v>601</v>
      </c>
      <c r="F167" s="209">
        <v>1</v>
      </c>
      <c r="G167" s="191"/>
      <c r="H167" s="191"/>
    </row>
    <row r="168" spans="1:8">
      <c r="A168" s="56">
        <v>166</v>
      </c>
      <c r="B168" s="207" t="s">
        <v>1149</v>
      </c>
      <c r="C168" s="207" t="s">
        <v>1150</v>
      </c>
      <c r="D168" s="207" t="s">
        <v>1151</v>
      </c>
      <c r="E168" s="208" t="s">
        <v>601</v>
      </c>
      <c r="F168" s="209">
        <v>1</v>
      </c>
      <c r="G168" s="191"/>
      <c r="H168" s="191"/>
    </row>
    <row r="169" spans="1:8">
      <c r="A169" s="56">
        <v>167</v>
      </c>
      <c r="B169" s="207" t="s">
        <v>1149</v>
      </c>
      <c r="C169" s="207" t="s">
        <v>1152</v>
      </c>
      <c r="D169" s="207" t="s">
        <v>1153</v>
      </c>
      <c r="E169" s="208" t="s">
        <v>601</v>
      </c>
      <c r="F169" s="209">
        <v>1</v>
      </c>
      <c r="G169" s="191"/>
      <c r="H169" s="191"/>
    </row>
    <row r="170" spans="1:8">
      <c r="A170" s="56">
        <v>168</v>
      </c>
      <c r="B170" s="207" t="s">
        <v>1149</v>
      </c>
      <c r="C170" s="207" t="s">
        <v>1152</v>
      </c>
      <c r="D170" s="207" t="s">
        <v>1153</v>
      </c>
      <c r="E170" s="208" t="s">
        <v>601</v>
      </c>
      <c r="F170" s="209">
        <v>1</v>
      </c>
      <c r="G170" s="191"/>
      <c r="H170" s="191"/>
    </row>
    <row r="171" spans="1:8">
      <c r="A171" s="56">
        <v>169</v>
      </c>
      <c r="B171" s="207" t="s">
        <v>1149</v>
      </c>
      <c r="C171" s="207">
        <v>60</v>
      </c>
      <c r="D171" s="207" t="s">
        <v>1022</v>
      </c>
      <c r="E171" s="208" t="s">
        <v>601</v>
      </c>
      <c r="F171" s="209">
        <v>1</v>
      </c>
      <c r="G171" s="191"/>
      <c r="H171" s="191"/>
    </row>
    <row r="172" spans="1:8">
      <c r="A172" s="56">
        <v>170</v>
      </c>
      <c r="B172" s="206" t="s">
        <v>1154</v>
      </c>
      <c r="C172" s="207" t="s">
        <v>1152</v>
      </c>
      <c r="D172" s="207" t="s">
        <v>1153</v>
      </c>
      <c r="E172" s="208" t="s">
        <v>601</v>
      </c>
      <c r="F172" s="209">
        <v>1</v>
      </c>
      <c r="G172" s="191"/>
      <c r="H172" s="191"/>
    </row>
    <row r="173" spans="1:8">
      <c r="A173" s="56">
        <v>171</v>
      </c>
      <c r="B173" s="207" t="s">
        <v>1154</v>
      </c>
      <c r="C173" s="207" t="s">
        <v>1152</v>
      </c>
      <c r="D173" s="207" t="s">
        <v>1153</v>
      </c>
      <c r="E173" s="208" t="s">
        <v>601</v>
      </c>
      <c r="F173" s="209">
        <v>1</v>
      </c>
      <c r="G173" s="191"/>
      <c r="H173" s="191"/>
    </row>
    <row r="174" spans="1:8">
      <c r="A174" s="56">
        <v>172</v>
      </c>
      <c r="B174" s="206" t="s">
        <v>1155</v>
      </c>
      <c r="C174" s="207"/>
      <c r="D174" s="207" t="s">
        <v>1156</v>
      </c>
      <c r="E174" s="208" t="s">
        <v>601</v>
      </c>
      <c r="F174" s="209">
        <v>1</v>
      </c>
      <c r="G174" s="191"/>
      <c r="H174" s="191"/>
    </row>
  </sheetData>
  <mergeCells count="8">
    <mergeCell ref="A1:A2"/>
    <mergeCell ref="B1:B2"/>
    <mergeCell ref="C1:C2"/>
    <mergeCell ref="D1:D2"/>
    <mergeCell ref="E1:E2"/>
    <mergeCell ref="F1:F2"/>
    <mergeCell ref="G1:G2"/>
    <mergeCell ref="H1:H2"/>
  </mergeCells>
  <pageMargins left="0.75" right="0.75" top="1" bottom="1" header="0.5" footer="0.5"/>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1">
    <pageSetUpPr fitToPage="1"/>
  </sheetPr>
  <dimension ref="A1:S88"/>
  <sheetViews>
    <sheetView view="pageBreakPreview" zoomScaleNormal="100" workbookViewId="0">
      <selection activeCell="K3" sqref="K3"/>
    </sheetView>
  </sheetViews>
  <sheetFormatPr defaultColWidth="9" defaultRowHeight="15.75" customHeight="1"/>
  <cols>
    <col min="1" max="1" width="5.5" style="48" customWidth="1"/>
    <col min="2" max="2" width="27" style="48" customWidth="1"/>
    <col min="3" max="3" width="15.3333333333333" style="48" customWidth="1"/>
    <col min="4" max="5" width="14" style="48" customWidth="1"/>
    <col min="6" max="8" width="14.5" style="48" customWidth="1"/>
    <col min="9" max="9" width="12" style="48" customWidth="1"/>
    <col min="10" max="10" width="13" style="48" customWidth="1"/>
    <col min="11" max="11" width="22.6666666666667" style="48" customWidth="1"/>
    <col min="12" max="16384" width="9" style="48"/>
  </cols>
  <sheetData>
    <row r="1" s="46" customFormat="1" ht="30" customHeight="1" spans="1:19">
      <c r="A1" s="49" t="s">
        <v>1157</v>
      </c>
      <c r="B1" s="49"/>
      <c r="C1" s="49"/>
      <c r="D1" s="49"/>
      <c r="E1" s="49"/>
      <c r="F1" s="49"/>
      <c r="G1" s="49"/>
      <c r="H1" s="49"/>
      <c r="I1" s="49"/>
      <c r="J1" s="49"/>
      <c r="K1" s="49"/>
    </row>
    <row r="2" s="77" customFormat="1" ht="16.5" customHeight="1" spans="1:19">
      <c r="A2" s="50" t="str">
        <f>公用信息!E7</f>
        <v>评估基准日：2025年10月31日</v>
      </c>
      <c r="B2" s="50"/>
      <c r="C2" s="50"/>
      <c r="D2" s="50"/>
      <c r="E2" s="50"/>
      <c r="F2" s="50"/>
      <c r="G2" s="50"/>
      <c r="H2" s="50"/>
      <c r="I2" s="50"/>
      <c r="J2" s="50"/>
      <c r="K2" s="50"/>
      <c r="L2" s="52"/>
      <c r="M2" s="52"/>
      <c r="N2" s="52"/>
      <c r="O2" s="52"/>
      <c r="P2" s="52"/>
      <c r="Q2" s="52"/>
      <c r="R2" s="52"/>
    </row>
    <row r="3" s="77" customFormat="1" ht="16.5" customHeight="1" spans="1:19">
      <c r="A3" s="50"/>
      <c r="B3" s="50"/>
      <c r="C3" s="50"/>
      <c r="D3" s="50"/>
      <c r="E3" s="50"/>
      <c r="F3" s="50"/>
      <c r="G3" s="50"/>
      <c r="H3" s="50"/>
      <c r="I3" s="50"/>
      <c r="J3" s="50"/>
      <c r="K3" s="113" t="s">
        <v>1158</v>
      </c>
      <c r="L3" s="52"/>
      <c r="M3" s="52"/>
      <c r="N3" s="52"/>
      <c r="O3" s="52"/>
      <c r="P3" s="52"/>
      <c r="Q3" s="52"/>
      <c r="R3" s="52"/>
    </row>
    <row r="4" s="77" customFormat="1" ht="16.5" customHeight="1" spans="1:19">
      <c r="A4" s="54" t="str">
        <f>公用信息!E6</f>
        <v>被评估单位：杭州建德杭氧气体有限公司</v>
      </c>
      <c r="B4" s="54"/>
      <c r="C4" s="54"/>
      <c r="D4" s="52"/>
      <c r="E4" s="52"/>
      <c r="F4" s="52"/>
      <c r="G4" s="52"/>
      <c r="H4" s="52"/>
      <c r="I4" s="52"/>
      <c r="J4" s="52"/>
      <c r="K4" s="55" t="e">
        <f>#REF!</f>
        <v>#REF!</v>
      </c>
      <c r="L4" s="52"/>
      <c r="M4" s="52"/>
      <c r="N4" s="52"/>
      <c r="O4" s="52"/>
      <c r="P4" s="52"/>
      <c r="Q4" s="52"/>
      <c r="R4" s="52"/>
    </row>
    <row r="5" s="78" customFormat="1" ht="16.5" customHeight="1" spans="1:19">
      <c r="A5" s="166" t="s">
        <v>175</v>
      </c>
      <c r="B5" s="166" t="s">
        <v>1159</v>
      </c>
      <c r="C5" s="166" t="s">
        <v>316</v>
      </c>
      <c r="D5" s="67" t="s">
        <v>111</v>
      </c>
      <c r="E5" s="57"/>
      <c r="F5" s="67" t="s">
        <v>112</v>
      </c>
      <c r="G5" s="143"/>
      <c r="H5" s="57"/>
      <c r="I5" s="166" t="s">
        <v>113</v>
      </c>
      <c r="J5" s="166" t="s">
        <v>114</v>
      </c>
      <c r="K5" s="166" t="s">
        <v>247</v>
      </c>
      <c r="L5" s="58"/>
      <c r="M5" s="58"/>
      <c r="N5" s="58"/>
      <c r="O5" s="58"/>
      <c r="P5" s="58"/>
      <c r="Q5" s="58"/>
      <c r="R5" s="58"/>
      <c r="S5" s="80"/>
    </row>
    <row r="6" s="77" customFormat="1" ht="16.5" customHeight="1" spans="1:19">
      <c r="A6" s="169"/>
      <c r="B6" s="169"/>
      <c r="C6" s="169"/>
      <c r="D6" s="57" t="s">
        <v>511</v>
      </c>
      <c r="E6" s="56" t="s">
        <v>512</v>
      </c>
      <c r="F6" s="56" t="s">
        <v>511</v>
      </c>
      <c r="G6" s="56" t="s">
        <v>408</v>
      </c>
      <c r="H6" s="56" t="s">
        <v>512</v>
      </c>
      <c r="I6" s="169"/>
      <c r="J6" s="169"/>
      <c r="K6" s="169"/>
      <c r="L6" s="64"/>
      <c r="M6" s="64"/>
      <c r="N6" s="64"/>
      <c r="O6" s="64"/>
      <c r="P6" s="64"/>
      <c r="Q6" s="64"/>
      <c r="R6" s="64"/>
      <c r="S6" s="72"/>
    </row>
    <row r="7" s="77" customFormat="1" ht="16.5" customHeight="1" spans="1:19">
      <c r="A7" s="56"/>
      <c r="B7" s="60"/>
      <c r="C7" s="61"/>
      <c r="D7" s="62"/>
      <c r="E7" s="62"/>
      <c r="F7" s="62"/>
      <c r="G7" s="62"/>
      <c r="H7" s="62"/>
      <c r="I7" s="62">
        <f>H7-E7</f>
        <v>0</v>
      </c>
      <c r="J7" s="62" t="str">
        <f>IF(E7=0,"",I7/E7*100)</f>
        <v/>
      </c>
      <c r="K7" s="63"/>
      <c r="L7" s="64"/>
      <c r="M7" s="64"/>
      <c r="N7" s="64"/>
      <c r="O7" s="64"/>
      <c r="P7" s="64"/>
      <c r="Q7" s="64"/>
      <c r="R7" s="64"/>
      <c r="S7" s="72"/>
    </row>
    <row r="8" s="77" customFormat="1" ht="16.5" customHeight="1" spans="1:19">
      <c r="A8" s="56"/>
      <c r="B8" s="60"/>
      <c r="C8" s="61"/>
      <c r="D8" s="62"/>
      <c r="E8" s="62"/>
      <c r="F8" s="62"/>
      <c r="G8" s="62"/>
      <c r="H8" s="62"/>
      <c r="I8" s="62">
        <f t="shared" ref="I8:I28" si="0">F8-D8</f>
        <v>0</v>
      </c>
      <c r="J8" s="62" t="str">
        <f t="shared" ref="J8:J28" si="1">IF(D8=0,"",I8/D8*100)</f>
        <v/>
      </c>
      <c r="K8" s="63"/>
      <c r="L8" s="64"/>
      <c r="M8" s="64"/>
      <c r="N8" s="64"/>
      <c r="O8" s="64"/>
      <c r="P8" s="64"/>
      <c r="Q8" s="64"/>
      <c r="R8" s="64"/>
      <c r="S8" s="72"/>
    </row>
    <row r="9" s="77" customFormat="1" ht="16.5" customHeight="1" spans="1:19">
      <c r="A9" s="56"/>
      <c r="B9" s="60"/>
      <c r="C9" s="61"/>
      <c r="D9" s="62"/>
      <c r="E9" s="62"/>
      <c r="F9" s="62"/>
      <c r="G9" s="62"/>
      <c r="H9" s="62"/>
      <c r="I9" s="62">
        <f t="shared" si="0"/>
        <v>0</v>
      </c>
      <c r="J9" s="62" t="str">
        <f t="shared" si="1"/>
        <v/>
      </c>
      <c r="K9" s="63"/>
      <c r="L9" s="64"/>
      <c r="M9" s="64"/>
      <c r="N9" s="64"/>
      <c r="O9" s="64"/>
      <c r="P9" s="64"/>
      <c r="Q9" s="64"/>
      <c r="R9" s="64"/>
      <c r="S9" s="72"/>
    </row>
    <row r="10" s="77" customFormat="1" ht="16.5" customHeight="1" spans="1:19">
      <c r="A10" s="56"/>
      <c r="B10" s="60"/>
      <c r="C10" s="61"/>
      <c r="D10" s="62"/>
      <c r="E10" s="62"/>
      <c r="F10" s="62"/>
      <c r="G10" s="62"/>
      <c r="H10" s="62"/>
      <c r="I10" s="62"/>
      <c r="J10" s="62" t="str">
        <f t="shared" si="1"/>
        <v/>
      </c>
      <c r="K10" s="63"/>
      <c r="L10" s="64"/>
      <c r="M10" s="64"/>
      <c r="N10" s="64"/>
      <c r="O10" s="64"/>
      <c r="P10" s="64"/>
      <c r="Q10" s="64"/>
      <c r="R10" s="64"/>
      <c r="S10" s="72"/>
    </row>
    <row r="11" s="77" customFormat="1" ht="16.5" customHeight="1" spans="1:19">
      <c r="A11" s="56"/>
      <c r="B11" s="60"/>
      <c r="C11" s="61"/>
      <c r="D11" s="62"/>
      <c r="E11" s="62"/>
      <c r="F11" s="62"/>
      <c r="G11" s="62"/>
      <c r="H11" s="62"/>
      <c r="I11" s="62"/>
      <c r="J11" s="62" t="str">
        <f t="shared" si="1"/>
        <v/>
      </c>
      <c r="K11" s="63"/>
      <c r="L11" s="64"/>
      <c r="M11" s="64"/>
      <c r="N11" s="64"/>
      <c r="O11" s="64"/>
      <c r="P11" s="64"/>
      <c r="Q11" s="64"/>
      <c r="R11" s="64"/>
      <c r="S11" s="72"/>
    </row>
    <row r="12" s="77" customFormat="1" ht="16.5" customHeight="1" spans="1:19">
      <c r="A12" s="56"/>
      <c r="B12" s="60"/>
      <c r="C12" s="61"/>
      <c r="D12" s="62"/>
      <c r="E12" s="62"/>
      <c r="F12" s="62"/>
      <c r="G12" s="62"/>
      <c r="H12" s="62"/>
      <c r="I12" s="62"/>
      <c r="J12" s="62" t="str">
        <f t="shared" si="1"/>
        <v/>
      </c>
      <c r="K12" s="63"/>
      <c r="L12" s="64"/>
      <c r="M12" s="64"/>
      <c r="N12" s="64"/>
      <c r="O12" s="64"/>
      <c r="P12" s="64"/>
      <c r="Q12" s="64"/>
      <c r="R12" s="64"/>
      <c r="S12" s="72"/>
    </row>
    <row r="13" s="77" customFormat="1" ht="16.5" customHeight="1" spans="1:19">
      <c r="A13" s="56"/>
      <c r="B13" s="60"/>
      <c r="C13" s="61"/>
      <c r="D13" s="62"/>
      <c r="E13" s="62"/>
      <c r="F13" s="62"/>
      <c r="G13" s="62"/>
      <c r="H13" s="62"/>
      <c r="I13" s="62"/>
      <c r="J13" s="62" t="str">
        <f t="shared" si="1"/>
        <v/>
      </c>
      <c r="K13" s="63"/>
      <c r="L13" s="64"/>
      <c r="M13" s="64"/>
      <c r="N13" s="64"/>
      <c r="O13" s="64"/>
      <c r="P13" s="64"/>
      <c r="Q13" s="64"/>
      <c r="R13" s="64"/>
      <c r="S13" s="72"/>
    </row>
    <row r="14" s="77" customFormat="1" ht="16.5" customHeight="1" spans="1:19">
      <c r="A14" s="56"/>
      <c r="B14" s="60"/>
      <c r="C14" s="61"/>
      <c r="D14" s="62"/>
      <c r="E14" s="62"/>
      <c r="F14" s="62"/>
      <c r="G14" s="62"/>
      <c r="H14" s="62"/>
      <c r="I14" s="62">
        <f t="shared" si="0"/>
        <v>0</v>
      </c>
      <c r="J14" s="62" t="str">
        <f t="shared" si="1"/>
        <v/>
      </c>
      <c r="K14" s="63"/>
      <c r="L14" s="64"/>
      <c r="M14" s="64"/>
      <c r="N14" s="64"/>
      <c r="O14" s="64"/>
      <c r="P14" s="64"/>
      <c r="Q14" s="64"/>
      <c r="R14" s="64"/>
      <c r="S14" s="72"/>
    </row>
    <row r="15" s="77" customFormat="1" ht="16.5" customHeight="1" spans="1:19">
      <c r="A15" s="56"/>
      <c r="B15" s="60"/>
      <c r="C15" s="61"/>
      <c r="D15" s="62"/>
      <c r="E15" s="62"/>
      <c r="F15" s="62"/>
      <c r="G15" s="62"/>
      <c r="H15" s="62"/>
      <c r="I15" s="62">
        <f t="shared" si="0"/>
        <v>0</v>
      </c>
      <c r="J15" s="62" t="str">
        <f t="shared" si="1"/>
        <v/>
      </c>
      <c r="K15" s="63"/>
      <c r="L15" s="64"/>
      <c r="M15" s="64"/>
      <c r="N15" s="64"/>
      <c r="O15" s="64"/>
      <c r="P15" s="64"/>
      <c r="Q15" s="64"/>
      <c r="R15" s="64"/>
      <c r="S15" s="72"/>
    </row>
    <row r="16" s="77" customFormat="1" ht="16.5" customHeight="1" spans="1:19">
      <c r="A16" s="56"/>
      <c r="B16" s="60"/>
      <c r="C16" s="61"/>
      <c r="D16" s="62"/>
      <c r="E16" s="62"/>
      <c r="F16" s="62"/>
      <c r="G16" s="62"/>
      <c r="H16" s="62"/>
      <c r="I16" s="62">
        <f t="shared" si="0"/>
        <v>0</v>
      </c>
      <c r="J16" s="62" t="str">
        <f t="shared" si="1"/>
        <v/>
      </c>
      <c r="K16" s="63"/>
      <c r="L16" s="64"/>
      <c r="M16" s="64"/>
      <c r="N16" s="64"/>
      <c r="O16" s="64"/>
      <c r="P16" s="64"/>
      <c r="Q16" s="64"/>
      <c r="R16" s="64"/>
      <c r="S16" s="72"/>
    </row>
    <row r="17" s="77" customFormat="1" ht="16.5" customHeight="1" spans="1:19">
      <c r="A17" s="56"/>
      <c r="B17" s="60"/>
      <c r="C17" s="61"/>
      <c r="D17" s="62"/>
      <c r="E17" s="62"/>
      <c r="F17" s="62"/>
      <c r="G17" s="62"/>
      <c r="H17" s="62"/>
      <c r="I17" s="62">
        <f t="shared" si="0"/>
        <v>0</v>
      </c>
      <c r="J17" s="62" t="str">
        <f t="shared" si="1"/>
        <v/>
      </c>
      <c r="K17" s="63"/>
      <c r="L17" s="64"/>
      <c r="M17" s="64"/>
      <c r="N17" s="64"/>
      <c r="O17" s="64"/>
      <c r="P17" s="64"/>
      <c r="Q17" s="64"/>
      <c r="R17" s="64"/>
      <c r="S17" s="72"/>
    </row>
    <row r="18" s="77" customFormat="1" ht="16.5" customHeight="1" spans="1:19">
      <c r="A18" s="56"/>
      <c r="B18" s="60"/>
      <c r="C18" s="61"/>
      <c r="D18" s="62"/>
      <c r="E18" s="62"/>
      <c r="F18" s="62"/>
      <c r="G18" s="62"/>
      <c r="H18" s="62"/>
      <c r="I18" s="62">
        <f t="shared" si="0"/>
        <v>0</v>
      </c>
      <c r="J18" s="62" t="str">
        <f t="shared" si="1"/>
        <v/>
      </c>
      <c r="K18" s="63"/>
      <c r="L18" s="64"/>
      <c r="M18" s="64"/>
      <c r="N18" s="64"/>
      <c r="O18" s="64"/>
      <c r="P18" s="64"/>
      <c r="Q18" s="64"/>
      <c r="R18" s="64"/>
      <c r="S18" s="72"/>
    </row>
    <row r="19" s="77" customFormat="1" ht="16.5" customHeight="1" spans="1:19">
      <c r="A19" s="56"/>
      <c r="B19" s="60"/>
      <c r="C19" s="61"/>
      <c r="D19" s="62"/>
      <c r="E19" s="62"/>
      <c r="F19" s="62"/>
      <c r="G19" s="62"/>
      <c r="H19" s="62"/>
      <c r="I19" s="62">
        <f t="shared" si="0"/>
        <v>0</v>
      </c>
      <c r="J19" s="62" t="str">
        <f t="shared" si="1"/>
        <v/>
      </c>
      <c r="K19" s="63"/>
      <c r="L19" s="64"/>
      <c r="M19" s="64"/>
      <c r="N19" s="64"/>
      <c r="O19" s="64"/>
      <c r="P19" s="64"/>
      <c r="Q19" s="64"/>
      <c r="R19" s="64"/>
      <c r="S19" s="72"/>
    </row>
    <row r="20" s="77" customFormat="1" ht="16.5" customHeight="1" spans="1:19">
      <c r="A20" s="56"/>
      <c r="B20" s="60"/>
      <c r="C20" s="61"/>
      <c r="D20" s="62"/>
      <c r="E20" s="62"/>
      <c r="F20" s="62"/>
      <c r="G20" s="62"/>
      <c r="H20" s="62"/>
      <c r="I20" s="62">
        <f t="shared" si="0"/>
        <v>0</v>
      </c>
      <c r="J20" s="62" t="str">
        <f t="shared" si="1"/>
        <v/>
      </c>
      <c r="K20" s="63"/>
      <c r="L20" s="64"/>
      <c r="M20" s="64"/>
      <c r="N20" s="64"/>
      <c r="O20" s="64"/>
      <c r="P20" s="64"/>
      <c r="Q20" s="64"/>
      <c r="R20" s="64"/>
      <c r="S20" s="72"/>
    </row>
    <row r="21" s="77" customFormat="1" ht="16.5" customHeight="1" spans="1:19">
      <c r="A21" s="56"/>
      <c r="B21" s="60"/>
      <c r="C21" s="61"/>
      <c r="D21" s="62"/>
      <c r="E21" s="62"/>
      <c r="F21" s="62"/>
      <c r="G21" s="62"/>
      <c r="H21" s="62"/>
      <c r="I21" s="62">
        <f t="shared" si="0"/>
        <v>0</v>
      </c>
      <c r="J21" s="62" t="str">
        <f t="shared" si="1"/>
        <v/>
      </c>
      <c r="K21" s="63"/>
      <c r="L21" s="64"/>
      <c r="M21" s="64"/>
      <c r="N21" s="64"/>
      <c r="O21" s="64"/>
      <c r="P21" s="64"/>
      <c r="Q21" s="64"/>
      <c r="R21" s="64"/>
      <c r="S21" s="72"/>
    </row>
    <row r="22" s="77" customFormat="1" ht="16.5" customHeight="1" spans="1:19">
      <c r="A22" s="56"/>
      <c r="B22" s="60"/>
      <c r="C22" s="61"/>
      <c r="D22" s="62"/>
      <c r="E22" s="62"/>
      <c r="F22" s="62"/>
      <c r="G22" s="62"/>
      <c r="H22" s="62"/>
      <c r="I22" s="62">
        <f t="shared" si="0"/>
        <v>0</v>
      </c>
      <c r="J22" s="62" t="str">
        <f t="shared" si="1"/>
        <v/>
      </c>
      <c r="K22" s="63"/>
      <c r="L22" s="64"/>
      <c r="M22" s="64"/>
      <c r="N22" s="64"/>
      <c r="O22" s="64"/>
      <c r="P22" s="64"/>
      <c r="Q22" s="64"/>
      <c r="R22" s="64"/>
      <c r="S22" s="72"/>
    </row>
    <row r="23" s="77" customFormat="1" ht="16.5" customHeight="1" spans="1:19">
      <c r="A23" s="56"/>
      <c r="B23" s="60"/>
      <c r="C23" s="61"/>
      <c r="D23" s="62"/>
      <c r="E23" s="62"/>
      <c r="F23" s="62"/>
      <c r="G23" s="62"/>
      <c r="H23" s="62"/>
      <c r="I23" s="62">
        <f t="shared" si="0"/>
        <v>0</v>
      </c>
      <c r="J23" s="62" t="str">
        <f t="shared" si="1"/>
        <v/>
      </c>
      <c r="K23" s="63"/>
      <c r="L23" s="64"/>
      <c r="M23" s="64"/>
      <c r="N23" s="64"/>
      <c r="O23" s="64"/>
      <c r="P23" s="64"/>
      <c r="Q23" s="64"/>
      <c r="R23" s="64"/>
      <c r="S23" s="72"/>
    </row>
    <row r="24" s="77" customFormat="1" ht="16.5" customHeight="1" spans="1:19">
      <c r="A24" s="56"/>
      <c r="B24" s="60"/>
      <c r="C24" s="61"/>
      <c r="D24" s="62"/>
      <c r="E24" s="62"/>
      <c r="F24" s="62"/>
      <c r="G24" s="62"/>
      <c r="H24" s="62"/>
      <c r="I24" s="62">
        <f t="shared" si="0"/>
        <v>0</v>
      </c>
      <c r="J24" s="62" t="str">
        <f t="shared" si="1"/>
        <v/>
      </c>
      <c r="K24" s="63"/>
      <c r="L24" s="64"/>
      <c r="M24" s="64"/>
      <c r="N24" s="64"/>
      <c r="O24" s="64"/>
      <c r="P24" s="64"/>
      <c r="Q24" s="64"/>
      <c r="R24" s="64"/>
      <c r="S24" s="72"/>
    </row>
    <row r="25" s="77" customFormat="1" ht="16.5" customHeight="1" spans="1:19">
      <c r="A25" s="56"/>
      <c r="B25" s="60"/>
      <c r="C25" s="61"/>
      <c r="D25" s="62"/>
      <c r="E25" s="62"/>
      <c r="F25" s="62"/>
      <c r="G25" s="62"/>
      <c r="H25" s="62"/>
      <c r="I25" s="62">
        <f t="shared" si="0"/>
        <v>0</v>
      </c>
      <c r="J25" s="62" t="str">
        <f t="shared" si="1"/>
        <v/>
      </c>
      <c r="K25" s="63"/>
      <c r="L25" s="64"/>
      <c r="M25" s="64"/>
      <c r="N25" s="64"/>
      <c r="O25" s="64"/>
      <c r="P25" s="64"/>
      <c r="Q25" s="64"/>
      <c r="R25" s="64"/>
      <c r="S25" s="72"/>
    </row>
    <row r="26" s="77" customFormat="1" ht="16.5" customHeight="1" spans="1:19">
      <c r="A26" s="56"/>
      <c r="B26" s="60"/>
      <c r="C26" s="61"/>
      <c r="D26" s="62"/>
      <c r="E26" s="62"/>
      <c r="F26" s="62"/>
      <c r="G26" s="62"/>
      <c r="H26" s="62"/>
      <c r="I26" s="62">
        <f t="shared" si="0"/>
        <v>0</v>
      </c>
      <c r="J26" s="62" t="str">
        <f t="shared" si="1"/>
        <v/>
      </c>
      <c r="K26" s="63"/>
      <c r="L26" s="64"/>
      <c r="M26" s="64"/>
      <c r="N26" s="64"/>
      <c r="O26" s="64"/>
      <c r="P26" s="64"/>
      <c r="Q26" s="64"/>
      <c r="R26" s="64"/>
      <c r="S26" s="72"/>
    </row>
    <row r="27" s="77" customFormat="1" ht="16.5" customHeight="1" spans="1:19">
      <c r="A27" s="56"/>
      <c r="B27" s="60"/>
      <c r="C27" s="61"/>
      <c r="D27" s="62"/>
      <c r="E27" s="62"/>
      <c r="F27" s="62"/>
      <c r="G27" s="62"/>
      <c r="H27" s="62"/>
      <c r="I27" s="62">
        <f t="shared" si="0"/>
        <v>0</v>
      </c>
      <c r="J27" s="62" t="str">
        <f t="shared" si="1"/>
        <v/>
      </c>
      <c r="K27" s="63"/>
      <c r="L27" s="64"/>
      <c r="M27" s="64"/>
      <c r="N27" s="64"/>
      <c r="O27" s="64"/>
      <c r="P27" s="64"/>
      <c r="Q27" s="64"/>
      <c r="R27" s="64"/>
      <c r="S27" s="72"/>
    </row>
    <row r="28" s="77" customFormat="1" ht="16.5" customHeight="1" spans="1:19">
      <c r="A28" s="56"/>
      <c r="B28" s="60"/>
      <c r="C28" s="61"/>
      <c r="D28" s="62"/>
      <c r="E28" s="62"/>
      <c r="F28" s="62"/>
      <c r="G28" s="62"/>
      <c r="H28" s="62"/>
      <c r="I28" s="62">
        <f t="shared" si="0"/>
        <v>0</v>
      </c>
      <c r="J28" s="62" t="str">
        <f t="shared" si="1"/>
        <v/>
      </c>
      <c r="K28" s="63"/>
      <c r="L28" s="64"/>
      <c r="M28" s="64"/>
      <c r="N28" s="64"/>
      <c r="O28" s="64"/>
      <c r="P28" s="64"/>
      <c r="Q28" s="64"/>
      <c r="R28" s="64"/>
      <c r="S28" s="72"/>
    </row>
    <row r="29" s="77" customFormat="1" ht="16.5" customHeight="1" spans="1:19">
      <c r="A29" s="67" t="s">
        <v>534</v>
      </c>
      <c r="B29" s="57"/>
      <c r="C29" s="61"/>
      <c r="D29" s="62">
        <f>SUM(D7:D28)</f>
        <v>0</v>
      </c>
      <c r="E29" s="62">
        <f t="shared" ref="E29:H29" si="2">SUM(E7:E28)</f>
        <v>0</v>
      </c>
      <c r="F29" s="62">
        <f t="shared" si="2"/>
        <v>0</v>
      </c>
      <c r="G29" s="62"/>
      <c r="H29" s="62">
        <f t="shared" si="2"/>
        <v>0</v>
      </c>
      <c r="I29" s="62">
        <f>H29-E29</f>
        <v>0</v>
      </c>
      <c r="J29" s="62" t="str">
        <f>IF(E29=0,"",I29/E29*100)</f>
        <v/>
      </c>
      <c r="K29" s="63"/>
      <c r="L29" s="64"/>
      <c r="M29" s="64"/>
      <c r="N29" s="64"/>
      <c r="O29" s="64"/>
      <c r="P29" s="64"/>
      <c r="Q29" s="64"/>
      <c r="R29" s="64"/>
      <c r="S29" s="72"/>
    </row>
    <row r="30" customHeight="1" spans="1:19">
      <c r="A30" s="68"/>
      <c r="B30" s="68"/>
      <c r="C30" s="68"/>
      <c r="D30" s="68"/>
      <c r="E30" s="68"/>
      <c r="F30" s="126"/>
      <c r="G30" s="126"/>
      <c r="H30" s="126"/>
      <c r="I30" s="126"/>
      <c r="J30" s="126"/>
      <c r="K30" s="126"/>
      <c r="L30" s="64"/>
      <c r="M30" s="64"/>
      <c r="N30" s="64"/>
      <c r="O30" s="64"/>
      <c r="P30" s="64"/>
      <c r="Q30" s="64"/>
      <c r="R30" s="64"/>
      <c r="S30" s="65"/>
    </row>
    <row r="31" customHeight="1" spans="1:19">
      <c r="A31" s="71"/>
      <c r="B31" s="64"/>
      <c r="C31" s="64"/>
      <c r="D31" s="64"/>
      <c r="E31" s="64"/>
      <c r="F31" s="64"/>
      <c r="G31" s="64"/>
      <c r="H31" s="64"/>
      <c r="I31" s="64"/>
      <c r="J31" s="64"/>
      <c r="K31" s="64"/>
      <c r="L31" s="64"/>
      <c r="M31" s="64"/>
      <c r="N31" s="64"/>
      <c r="O31" s="64"/>
      <c r="P31" s="64"/>
      <c r="Q31" s="64"/>
      <c r="R31" s="64"/>
      <c r="S31" s="65"/>
    </row>
    <row r="32" customHeight="1" spans="1:19">
      <c r="A32" s="64"/>
      <c r="B32" s="64"/>
      <c r="C32" s="64"/>
      <c r="D32" s="64"/>
      <c r="E32" s="64"/>
      <c r="F32" s="64"/>
      <c r="G32" s="64"/>
      <c r="H32" s="64"/>
      <c r="I32" s="64"/>
      <c r="J32" s="64"/>
      <c r="K32" s="64"/>
      <c r="L32" s="64"/>
      <c r="M32" s="64"/>
      <c r="N32" s="64"/>
      <c r="O32" s="64"/>
      <c r="P32" s="64"/>
      <c r="Q32" s="64"/>
      <c r="R32" s="64"/>
      <c r="S32" s="65"/>
    </row>
    <row r="33" customHeight="1" spans="1:19">
      <c r="A33" s="64"/>
      <c r="B33" s="64"/>
      <c r="C33" s="64"/>
      <c r="D33" s="64"/>
      <c r="E33" s="64"/>
      <c r="F33" s="64"/>
      <c r="G33" s="64"/>
      <c r="H33" s="64"/>
      <c r="I33" s="64"/>
      <c r="J33" s="64"/>
      <c r="K33" s="64"/>
      <c r="L33" s="64"/>
      <c r="M33" s="64"/>
      <c r="N33" s="64"/>
      <c r="O33" s="64"/>
      <c r="P33" s="64"/>
      <c r="Q33" s="64"/>
      <c r="R33" s="64"/>
      <c r="S33" s="65"/>
    </row>
    <row r="34" customHeight="1" spans="1:19">
      <c r="A34" s="64"/>
      <c r="B34" s="64"/>
      <c r="C34" s="64"/>
      <c r="D34" s="64"/>
      <c r="E34" s="64"/>
      <c r="F34" s="64"/>
      <c r="G34" s="64"/>
      <c r="H34" s="64"/>
      <c r="I34" s="64"/>
      <c r="J34" s="64"/>
      <c r="K34" s="64"/>
      <c r="L34" s="64"/>
      <c r="M34" s="64"/>
      <c r="N34" s="64"/>
      <c r="O34" s="64"/>
      <c r="P34" s="64"/>
      <c r="Q34" s="64"/>
      <c r="R34" s="64"/>
      <c r="S34" s="65"/>
    </row>
    <row r="35" customHeight="1" spans="1:19">
      <c r="A35" s="64"/>
      <c r="B35" s="64"/>
      <c r="C35" s="64"/>
      <c r="D35" s="64"/>
      <c r="E35" s="64"/>
      <c r="F35" s="64"/>
      <c r="G35" s="64"/>
      <c r="H35" s="64"/>
      <c r="I35" s="64"/>
      <c r="J35" s="64"/>
      <c r="K35" s="64"/>
      <c r="L35" s="64"/>
      <c r="M35" s="64"/>
      <c r="N35" s="64"/>
      <c r="O35" s="64"/>
      <c r="P35" s="64"/>
      <c r="Q35" s="64"/>
      <c r="R35" s="64"/>
      <c r="S35" s="65"/>
    </row>
    <row r="36" customHeight="1" spans="1:19">
      <c r="A36" s="64"/>
      <c r="B36" s="64"/>
      <c r="C36" s="64"/>
      <c r="D36" s="64"/>
      <c r="E36" s="64"/>
      <c r="F36" s="64"/>
      <c r="G36" s="64"/>
      <c r="H36" s="64"/>
      <c r="I36" s="64"/>
      <c r="J36" s="64"/>
      <c r="K36" s="64"/>
      <c r="L36" s="64"/>
      <c r="M36" s="64"/>
      <c r="N36" s="64"/>
      <c r="O36" s="64"/>
      <c r="P36" s="64"/>
      <c r="Q36" s="64"/>
      <c r="R36" s="64"/>
      <c r="S36" s="65"/>
    </row>
    <row r="37" customHeight="1" spans="1:19">
      <c r="A37" s="64"/>
      <c r="B37" s="64"/>
      <c r="C37" s="64"/>
      <c r="D37" s="64"/>
      <c r="E37" s="64"/>
      <c r="F37" s="64"/>
      <c r="G37" s="64"/>
      <c r="H37" s="64"/>
      <c r="I37" s="64"/>
      <c r="J37" s="64"/>
      <c r="K37" s="64"/>
      <c r="L37" s="64"/>
      <c r="M37" s="64"/>
      <c r="N37" s="64"/>
      <c r="O37" s="64"/>
      <c r="P37" s="64"/>
      <c r="Q37" s="64"/>
      <c r="R37" s="64"/>
      <c r="S37" s="65"/>
    </row>
    <row r="38" customHeight="1" spans="1:19">
      <c r="A38" s="64"/>
      <c r="B38" s="64"/>
      <c r="C38" s="64"/>
      <c r="D38" s="64"/>
      <c r="E38" s="64"/>
      <c r="F38" s="64"/>
      <c r="G38" s="64"/>
      <c r="H38" s="64"/>
      <c r="I38" s="64"/>
      <c r="J38" s="64"/>
      <c r="K38" s="64"/>
      <c r="L38" s="64"/>
      <c r="M38" s="64"/>
      <c r="N38" s="64"/>
      <c r="O38" s="64"/>
      <c r="P38" s="64"/>
      <c r="Q38" s="64"/>
      <c r="R38" s="64"/>
      <c r="S38" s="65"/>
    </row>
    <row r="39" customHeight="1" spans="1:19">
      <c r="A39" s="64"/>
      <c r="B39" s="64"/>
      <c r="C39" s="64"/>
      <c r="D39" s="64"/>
      <c r="E39" s="64"/>
      <c r="F39" s="64"/>
      <c r="G39" s="64"/>
      <c r="H39" s="64"/>
      <c r="I39" s="64"/>
      <c r="J39" s="64"/>
      <c r="K39" s="64"/>
      <c r="L39" s="64"/>
      <c r="M39" s="64"/>
      <c r="N39" s="64"/>
      <c r="O39" s="64"/>
      <c r="P39" s="64"/>
      <c r="Q39" s="64"/>
      <c r="R39" s="64"/>
      <c r="S39" s="65"/>
    </row>
    <row r="40" customHeight="1" spans="1:19">
      <c r="A40" s="64"/>
      <c r="B40" s="64"/>
      <c r="C40" s="64"/>
      <c r="D40" s="64"/>
      <c r="E40" s="64"/>
      <c r="F40" s="64"/>
      <c r="G40" s="64"/>
      <c r="H40" s="64"/>
      <c r="I40" s="64"/>
      <c r="J40" s="64"/>
      <c r="K40" s="64"/>
      <c r="L40" s="64"/>
      <c r="M40" s="64"/>
      <c r="N40" s="64"/>
      <c r="O40" s="64"/>
      <c r="P40" s="64"/>
      <c r="Q40" s="64"/>
      <c r="R40" s="64"/>
      <c r="S40" s="65"/>
    </row>
    <row r="41" customHeight="1" spans="1:19">
      <c r="A41" s="64"/>
      <c r="B41" s="64"/>
      <c r="C41" s="64"/>
      <c r="D41" s="64"/>
      <c r="E41" s="64"/>
      <c r="F41" s="64"/>
      <c r="G41" s="64"/>
      <c r="H41" s="64"/>
      <c r="I41" s="64"/>
      <c r="J41" s="64"/>
      <c r="K41" s="64"/>
      <c r="L41" s="64"/>
      <c r="M41" s="64"/>
      <c r="N41" s="64"/>
      <c r="O41" s="64"/>
      <c r="P41" s="64"/>
      <c r="Q41" s="64"/>
      <c r="R41" s="64"/>
      <c r="S41" s="65"/>
    </row>
    <row r="42" customHeight="1" spans="1:19">
      <c r="A42" s="64"/>
      <c r="B42" s="64"/>
      <c r="C42" s="64"/>
      <c r="D42" s="64"/>
      <c r="E42" s="64"/>
      <c r="F42" s="64"/>
      <c r="G42" s="64"/>
      <c r="H42" s="64"/>
      <c r="I42" s="64"/>
      <c r="J42" s="64"/>
      <c r="K42" s="64"/>
      <c r="L42" s="64"/>
      <c r="M42" s="64"/>
      <c r="N42" s="64"/>
      <c r="O42" s="64"/>
      <c r="P42" s="64"/>
      <c r="Q42" s="64"/>
      <c r="R42" s="64"/>
      <c r="S42" s="65"/>
    </row>
    <row r="43" customHeight="1" spans="1:19">
      <c r="A43" s="64"/>
      <c r="B43" s="64"/>
      <c r="C43" s="64"/>
      <c r="D43" s="64"/>
      <c r="E43" s="64"/>
      <c r="F43" s="64"/>
      <c r="G43" s="64"/>
      <c r="H43" s="64"/>
      <c r="I43" s="64"/>
      <c r="J43" s="64"/>
      <c r="K43" s="64"/>
      <c r="L43" s="64"/>
      <c r="M43" s="64"/>
      <c r="N43" s="64"/>
      <c r="O43" s="64"/>
      <c r="P43" s="64"/>
      <c r="Q43" s="64"/>
      <c r="R43" s="64"/>
      <c r="S43" s="65"/>
    </row>
    <row r="44" customHeight="1" spans="1:19">
      <c r="A44" s="64"/>
      <c r="B44" s="64"/>
      <c r="C44" s="64"/>
      <c r="D44" s="64"/>
      <c r="E44" s="64"/>
      <c r="F44" s="64"/>
      <c r="G44" s="64"/>
      <c r="H44" s="64"/>
      <c r="I44" s="64"/>
      <c r="J44" s="64"/>
      <c r="K44" s="64"/>
      <c r="L44" s="64"/>
      <c r="M44" s="64"/>
      <c r="N44" s="64"/>
      <c r="O44" s="64"/>
      <c r="P44" s="64"/>
      <c r="Q44" s="64"/>
      <c r="R44" s="64"/>
      <c r="S44" s="65"/>
    </row>
    <row r="45" customHeight="1" spans="1:19">
      <c r="A45" s="64"/>
      <c r="B45" s="64"/>
      <c r="C45" s="64"/>
      <c r="D45" s="64"/>
      <c r="E45" s="64"/>
      <c r="F45" s="64"/>
      <c r="G45" s="64"/>
      <c r="H45" s="64"/>
      <c r="I45" s="64"/>
      <c r="J45" s="64"/>
      <c r="K45" s="64"/>
      <c r="L45" s="64"/>
      <c r="M45" s="64"/>
      <c r="N45" s="64"/>
      <c r="O45" s="64"/>
      <c r="P45" s="64"/>
      <c r="Q45" s="64"/>
      <c r="R45" s="64"/>
      <c r="S45" s="65"/>
    </row>
    <row r="46" customHeight="1" spans="1:19">
      <c r="A46" s="64"/>
      <c r="B46" s="64"/>
      <c r="C46" s="64"/>
      <c r="D46" s="64"/>
      <c r="E46" s="64"/>
      <c r="F46" s="64"/>
      <c r="G46" s="64"/>
      <c r="H46" s="64"/>
      <c r="I46" s="64"/>
      <c r="J46" s="64"/>
      <c r="K46" s="64"/>
      <c r="L46" s="64"/>
      <c r="M46" s="64"/>
      <c r="N46" s="64"/>
      <c r="O46" s="64"/>
      <c r="P46" s="64"/>
      <c r="Q46" s="64"/>
      <c r="R46" s="64"/>
      <c r="S46" s="65"/>
    </row>
    <row r="47" customHeight="1" spans="1:19">
      <c r="A47" s="64"/>
      <c r="B47" s="64"/>
      <c r="C47" s="64"/>
      <c r="D47" s="64"/>
      <c r="E47" s="64"/>
      <c r="F47" s="64"/>
      <c r="G47" s="64"/>
      <c r="H47" s="64"/>
      <c r="I47" s="64"/>
      <c r="J47" s="64"/>
      <c r="K47" s="64"/>
      <c r="L47" s="64"/>
      <c r="M47" s="64"/>
      <c r="N47" s="64"/>
      <c r="O47" s="64"/>
      <c r="P47" s="64"/>
      <c r="Q47" s="64"/>
      <c r="R47" s="64"/>
      <c r="S47" s="65"/>
    </row>
    <row r="48" customHeight="1" spans="1:19">
      <c r="A48" s="64"/>
      <c r="B48" s="64"/>
      <c r="C48" s="64"/>
      <c r="D48" s="64"/>
      <c r="E48" s="64"/>
      <c r="F48" s="64"/>
      <c r="G48" s="64"/>
      <c r="H48" s="64"/>
      <c r="I48" s="64"/>
      <c r="J48" s="64"/>
      <c r="K48" s="64"/>
      <c r="L48" s="64"/>
      <c r="M48" s="64"/>
      <c r="N48" s="64"/>
      <c r="O48" s="64"/>
      <c r="P48" s="64"/>
      <c r="Q48" s="64"/>
      <c r="R48" s="64"/>
      <c r="S48" s="65"/>
    </row>
    <row r="49" customHeight="1" spans="1:19">
      <c r="A49" s="64"/>
      <c r="B49" s="64"/>
      <c r="C49" s="64"/>
      <c r="D49" s="64"/>
      <c r="E49" s="64"/>
      <c r="F49" s="64"/>
      <c r="G49" s="64"/>
      <c r="H49" s="64"/>
      <c r="I49" s="64"/>
      <c r="J49" s="64"/>
      <c r="K49" s="64"/>
      <c r="L49" s="64"/>
      <c r="M49" s="64"/>
      <c r="N49" s="64"/>
      <c r="O49" s="64"/>
      <c r="P49" s="64"/>
      <c r="Q49" s="64"/>
      <c r="R49" s="64"/>
      <c r="S49" s="65"/>
    </row>
    <row r="50" customHeight="1" spans="1:19">
      <c r="A50" s="64"/>
      <c r="B50" s="64"/>
      <c r="C50" s="64"/>
      <c r="D50" s="64"/>
      <c r="E50" s="64"/>
      <c r="F50" s="64"/>
      <c r="G50" s="64"/>
      <c r="H50" s="64"/>
      <c r="I50" s="64"/>
      <c r="J50" s="64"/>
      <c r="K50" s="64"/>
      <c r="L50" s="64"/>
      <c r="M50" s="64"/>
      <c r="N50" s="64"/>
      <c r="O50" s="64"/>
      <c r="P50" s="64"/>
      <c r="Q50" s="64"/>
      <c r="R50" s="64"/>
      <c r="S50" s="65"/>
    </row>
    <row r="51" customHeight="1" spans="1:19">
      <c r="A51" s="64"/>
      <c r="B51" s="64"/>
      <c r="C51" s="64"/>
      <c r="D51" s="64"/>
      <c r="E51" s="64"/>
      <c r="F51" s="64"/>
      <c r="G51" s="64"/>
      <c r="H51" s="64"/>
      <c r="I51" s="64"/>
      <c r="J51" s="64"/>
      <c r="K51" s="64"/>
      <c r="L51" s="64"/>
      <c r="M51" s="64"/>
      <c r="N51" s="64"/>
      <c r="O51" s="64"/>
      <c r="P51" s="64"/>
      <c r="Q51" s="64"/>
      <c r="R51" s="64"/>
      <c r="S51" s="65"/>
    </row>
    <row r="52" customHeight="1" spans="1:19">
      <c r="A52" s="64"/>
      <c r="B52" s="64"/>
      <c r="C52" s="64"/>
      <c r="D52" s="64"/>
      <c r="E52" s="64"/>
      <c r="F52" s="64"/>
      <c r="G52" s="64"/>
      <c r="H52" s="64"/>
      <c r="I52" s="64"/>
      <c r="J52" s="64"/>
      <c r="K52" s="64"/>
      <c r="L52" s="64"/>
      <c r="M52" s="64"/>
      <c r="N52" s="64"/>
      <c r="O52" s="64"/>
      <c r="P52" s="64"/>
      <c r="Q52" s="64"/>
      <c r="R52" s="64"/>
      <c r="S52" s="65"/>
    </row>
    <row r="53" customHeight="1" spans="1:19">
      <c r="A53" s="64"/>
      <c r="B53" s="64"/>
      <c r="C53" s="64"/>
      <c r="D53" s="64"/>
      <c r="E53" s="64"/>
      <c r="F53" s="64"/>
      <c r="G53" s="64"/>
      <c r="H53" s="64"/>
      <c r="I53" s="64"/>
      <c r="J53" s="64"/>
      <c r="K53" s="64"/>
      <c r="L53" s="64"/>
      <c r="M53" s="64"/>
      <c r="N53" s="64"/>
      <c r="O53" s="64"/>
      <c r="P53" s="64"/>
      <c r="Q53" s="64"/>
      <c r="R53" s="64"/>
      <c r="S53" s="65"/>
    </row>
    <row r="54" customHeight="1" spans="1:19">
      <c r="A54" s="64"/>
      <c r="B54" s="64"/>
      <c r="C54" s="64"/>
      <c r="D54" s="64"/>
      <c r="E54" s="64"/>
      <c r="F54" s="64"/>
      <c r="G54" s="64"/>
      <c r="H54" s="64"/>
      <c r="I54" s="64"/>
      <c r="J54" s="64"/>
      <c r="K54" s="64"/>
      <c r="L54" s="64"/>
      <c r="M54" s="64"/>
      <c r="N54" s="64"/>
      <c r="O54" s="64"/>
      <c r="P54" s="64"/>
      <c r="Q54" s="64"/>
      <c r="R54" s="64"/>
      <c r="S54" s="65"/>
    </row>
    <row r="55" customHeight="1" spans="1:19">
      <c r="A55" s="64"/>
      <c r="B55" s="64"/>
      <c r="C55" s="64"/>
      <c r="D55" s="64"/>
      <c r="E55" s="64"/>
      <c r="F55" s="64"/>
      <c r="G55" s="64"/>
      <c r="H55" s="64"/>
      <c r="I55" s="64"/>
      <c r="J55" s="64"/>
      <c r="K55" s="64"/>
      <c r="L55" s="64"/>
      <c r="M55" s="64"/>
      <c r="N55" s="64"/>
      <c r="O55" s="64"/>
      <c r="P55" s="64"/>
      <c r="Q55" s="64"/>
      <c r="R55" s="64"/>
      <c r="S55" s="65"/>
    </row>
    <row r="56" customHeight="1" spans="1:19">
      <c r="A56" s="64"/>
      <c r="B56" s="64"/>
      <c r="C56" s="64"/>
      <c r="D56" s="64"/>
      <c r="E56" s="64"/>
      <c r="F56" s="64"/>
      <c r="G56" s="64"/>
      <c r="H56" s="64"/>
      <c r="I56" s="64"/>
      <c r="J56" s="64"/>
      <c r="K56" s="64"/>
      <c r="L56" s="64"/>
      <c r="M56" s="64"/>
      <c r="N56" s="64"/>
      <c r="O56" s="64"/>
      <c r="P56" s="64"/>
      <c r="Q56" s="64"/>
      <c r="R56" s="64"/>
      <c r="S56" s="65"/>
    </row>
    <row r="57" customHeight="1" spans="1:19">
      <c r="A57" s="64"/>
      <c r="B57" s="64"/>
      <c r="C57" s="64"/>
      <c r="D57" s="64"/>
      <c r="E57" s="64"/>
      <c r="F57" s="64"/>
      <c r="G57" s="64"/>
      <c r="H57" s="64"/>
      <c r="I57" s="64"/>
      <c r="J57" s="64"/>
      <c r="K57" s="64"/>
      <c r="L57" s="64"/>
      <c r="M57" s="64"/>
      <c r="N57" s="64"/>
      <c r="O57" s="64"/>
      <c r="P57" s="64"/>
      <c r="Q57" s="64"/>
      <c r="R57" s="64"/>
      <c r="S57" s="65"/>
    </row>
    <row r="58" customHeight="1" spans="1:19">
      <c r="A58" s="64"/>
      <c r="B58" s="64"/>
      <c r="C58" s="64"/>
      <c r="D58" s="64"/>
      <c r="E58" s="64"/>
      <c r="F58" s="64"/>
      <c r="G58" s="64"/>
      <c r="H58" s="64"/>
      <c r="I58" s="64"/>
      <c r="J58" s="64"/>
      <c r="K58" s="64"/>
      <c r="L58" s="64"/>
      <c r="M58" s="64"/>
      <c r="N58" s="64"/>
      <c r="O58" s="64"/>
      <c r="P58" s="64"/>
      <c r="Q58" s="64"/>
      <c r="R58" s="64"/>
      <c r="S58" s="65"/>
    </row>
    <row r="59" customHeight="1" spans="1:19">
      <c r="A59" s="64"/>
      <c r="B59" s="64"/>
      <c r="C59" s="64"/>
      <c r="D59" s="64"/>
      <c r="E59" s="64"/>
      <c r="F59" s="64"/>
      <c r="G59" s="64"/>
      <c r="H59" s="64"/>
      <c r="I59" s="64"/>
      <c r="J59" s="64"/>
      <c r="K59" s="64"/>
      <c r="L59" s="64"/>
      <c r="M59" s="64"/>
      <c r="N59" s="64"/>
      <c r="O59" s="64"/>
      <c r="P59" s="64"/>
      <c r="Q59" s="64"/>
      <c r="R59" s="64"/>
      <c r="S59" s="65"/>
    </row>
    <row r="60" customHeight="1" spans="1:19">
      <c r="A60" s="64"/>
      <c r="B60" s="64"/>
      <c r="C60" s="64"/>
      <c r="D60" s="64"/>
      <c r="E60" s="64"/>
      <c r="F60" s="64"/>
      <c r="G60" s="64"/>
      <c r="H60" s="64"/>
      <c r="I60" s="64"/>
      <c r="J60" s="64"/>
      <c r="K60" s="64"/>
      <c r="L60" s="64"/>
      <c r="M60" s="64"/>
      <c r="N60" s="64"/>
      <c r="O60" s="64"/>
      <c r="P60" s="64"/>
      <c r="Q60" s="64"/>
      <c r="R60" s="64"/>
      <c r="S60" s="65"/>
    </row>
    <row r="61" customHeight="1" spans="1:19">
      <c r="A61" s="64"/>
      <c r="B61" s="64"/>
      <c r="C61" s="64"/>
      <c r="D61" s="64"/>
      <c r="E61" s="64"/>
      <c r="F61" s="64"/>
      <c r="G61" s="64"/>
      <c r="H61" s="64"/>
      <c r="I61" s="64"/>
      <c r="J61" s="64"/>
      <c r="K61" s="64"/>
      <c r="L61" s="64"/>
      <c r="M61" s="64"/>
      <c r="N61" s="64"/>
      <c r="O61" s="64"/>
      <c r="P61" s="64"/>
      <c r="Q61" s="64"/>
      <c r="R61" s="64"/>
      <c r="S61" s="65"/>
    </row>
    <row r="62" customHeight="1" spans="1:19">
      <c r="A62" s="64"/>
      <c r="B62" s="64"/>
      <c r="C62" s="64"/>
      <c r="D62" s="64"/>
      <c r="E62" s="64"/>
      <c r="F62" s="64"/>
      <c r="G62" s="64"/>
      <c r="H62" s="64"/>
      <c r="I62" s="64"/>
      <c r="J62" s="64"/>
      <c r="K62" s="64"/>
      <c r="L62" s="64"/>
      <c r="M62" s="64"/>
      <c r="N62" s="64"/>
      <c r="O62" s="64"/>
      <c r="P62" s="64"/>
      <c r="Q62" s="64"/>
      <c r="R62" s="64"/>
      <c r="S62" s="65"/>
    </row>
    <row r="63" customHeight="1" spans="1:19">
      <c r="A63" s="64"/>
      <c r="B63" s="64"/>
      <c r="C63" s="64"/>
      <c r="D63" s="64"/>
      <c r="E63" s="64"/>
      <c r="F63" s="64"/>
      <c r="G63" s="64"/>
      <c r="H63" s="64"/>
      <c r="I63" s="64"/>
      <c r="J63" s="64"/>
      <c r="K63" s="64"/>
      <c r="L63" s="64"/>
      <c r="M63" s="64"/>
      <c r="N63" s="64"/>
      <c r="O63" s="64"/>
      <c r="P63" s="64"/>
      <c r="Q63" s="64"/>
      <c r="R63" s="64"/>
      <c r="S63" s="65"/>
    </row>
    <row r="64" customHeight="1" spans="1:19">
      <c r="A64" s="64"/>
      <c r="B64" s="64"/>
      <c r="C64" s="64"/>
      <c r="D64" s="64"/>
      <c r="E64" s="64"/>
      <c r="F64" s="64"/>
      <c r="G64" s="64"/>
      <c r="H64" s="64"/>
      <c r="I64" s="64"/>
      <c r="J64" s="64"/>
      <c r="K64" s="64"/>
      <c r="L64" s="64"/>
      <c r="M64" s="64"/>
      <c r="N64" s="64"/>
      <c r="O64" s="64"/>
      <c r="P64" s="64"/>
      <c r="Q64" s="64"/>
      <c r="R64" s="64"/>
      <c r="S64" s="65"/>
    </row>
    <row r="65" customHeight="1" spans="1:19">
      <c r="A65" s="64"/>
      <c r="B65" s="64"/>
      <c r="C65" s="64"/>
      <c r="D65" s="64"/>
      <c r="E65" s="64"/>
      <c r="F65" s="64"/>
      <c r="G65" s="64"/>
      <c r="H65" s="64"/>
      <c r="I65" s="64"/>
      <c r="J65" s="64"/>
      <c r="K65" s="64"/>
      <c r="L65" s="64"/>
      <c r="M65" s="64"/>
      <c r="N65" s="64"/>
      <c r="O65" s="64"/>
      <c r="P65" s="64"/>
      <c r="Q65" s="64"/>
      <c r="R65" s="64"/>
      <c r="S65" s="65"/>
    </row>
    <row r="66" customHeight="1" spans="1:19">
      <c r="A66" s="64"/>
      <c r="B66" s="64"/>
      <c r="C66" s="64"/>
      <c r="D66" s="64"/>
      <c r="E66" s="64"/>
      <c r="F66" s="64"/>
      <c r="G66" s="64"/>
      <c r="H66" s="64"/>
      <c r="I66" s="64"/>
      <c r="J66" s="64"/>
      <c r="K66" s="64"/>
      <c r="L66" s="64"/>
      <c r="M66" s="64"/>
      <c r="N66" s="64"/>
      <c r="O66" s="64"/>
      <c r="P66" s="64"/>
      <c r="Q66" s="64"/>
      <c r="R66" s="64"/>
      <c r="S66" s="65"/>
    </row>
    <row r="67" customHeight="1" spans="1:19">
      <c r="A67" s="64"/>
      <c r="B67" s="64"/>
      <c r="C67" s="64"/>
      <c r="D67" s="64"/>
      <c r="E67" s="64"/>
      <c r="F67" s="64"/>
      <c r="G67" s="64"/>
      <c r="H67" s="64"/>
      <c r="I67" s="64"/>
      <c r="J67" s="64"/>
      <c r="K67" s="64"/>
      <c r="L67" s="64"/>
      <c r="M67" s="64"/>
      <c r="N67" s="64"/>
      <c r="O67" s="64"/>
      <c r="P67" s="64"/>
      <c r="Q67" s="64"/>
      <c r="R67" s="64"/>
      <c r="S67" s="65"/>
    </row>
    <row r="68" customHeight="1" spans="1:19">
      <c r="A68" s="64"/>
      <c r="B68" s="64"/>
      <c r="C68" s="64"/>
      <c r="D68" s="64"/>
      <c r="E68" s="64"/>
      <c r="F68" s="64"/>
      <c r="G68" s="64"/>
      <c r="H68" s="64"/>
      <c r="I68" s="64"/>
      <c r="J68" s="64"/>
      <c r="K68" s="64"/>
      <c r="L68" s="64"/>
      <c r="M68" s="64"/>
      <c r="N68" s="64"/>
      <c r="O68" s="64"/>
      <c r="P68" s="64"/>
      <c r="Q68" s="64"/>
      <c r="R68" s="64"/>
      <c r="S68" s="65"/>
    </row>
    <row r="69" customHeight="1" spans="1:19">
      <c r="A69" s="64"/>
      <c r="B69" s="64"/>
      <c r="C69" s="64"/>
      <c r="D69" s="64"/>
      <c r="E69" s="64"/>
      <c r="F69" s="64"/>
      <c r="G69" s="64"/>
      <c r="H69" s="64"/>
      <c r="I69" s="64"/>
      <c r="J69" s="64"/>
      <c r="K69" s="64"/>
      <c r="L69" s="64"/>
      <c r="M69" s="64"/>
      <c r="N69" s="64"/>
      <c r="O69" s="64"/>
      <c r="P69" s="64"/>
      <c r="Q69" s="64"/>
      <c r="R69" s="64"/>
      <c r="S69" s="65"/>
    </row>
    <row r="70" customHeight="1" spans="1:19">
      <c r="A70" s="64"/>
      <c r="B70" s="64"/>
      <c r="C70" s="64"/>
      <c r="D70" s="64"/>
      <c r="E70" s="64"/>
      <c r="F70" s="64"/>
      <c r="G70" s="64"/>
      <c r="H70" s="64"/>
      <c r="I70" s="64"/>
      <c r="J70" s="64"/>
      <c r="K70" s="64"/>
      <c r="L70" s="64"/>
      <c r="M70" s="64"/>
      <c r="N70" s="64"/>
      <c r="O70" s="64"/>
      <c r="P70" s="64"/>
      <c r="Q70" s="64"/>
      <c r="R70" s="64"/>
      <c r="S70" s="65"/>
    </row>
    <row r="71" customHeight="1" spans="1:19">
      <c r="A71" s="64"/>
      <c r="B71" s="64"/>
      <c r="C71" s="64"/>
      <c r="D71" s="64"/>
      <c r="E71" s="64"/>
      <c r="F71" s="64"/>
      <c r="G71" s="64"/>
      <c r="H71" s="64"/>
      <c r="I71" s="64"/>
      <c r="J71" s="64"/>
      <c r="K71" s="64"/>
      <c r="L71" s="64"/>
      <c r="M71" s="64"/>
      <c r="N71" s="64"/>
      <c r="O71" s="64"/>
      <c r="P71" s="64"/>
      <c r="Q71" s="64"/>
      <c r="R71" s="64"/>
      <c r="S71" s="65"/>
    </row>
    <row r="72" customHeight="1" spans="1:19">
      <c r="A72" s="64"/>
      <c r="B72" s="64"/>
      <c r="C72" s="64"/>
      <c r="D72" s="64"/>
      <c r="E72" s="64"/>
      <c r="F72" s="64"/>
      <c r="G72" s="64"/>
      <c r="H72" s="64"/>
      <c r="I72" s="64"/>
      <c r="J72" s="64"/>
      <c r="K72" s="64"/>
      <c r="L72" s="64"/>
      <c r="M72" s="64"/>
      <c r="N72" s="64"/>
      <c r="O72" s="64"/>
      <c r="P72" s="64"/>
      <c r="Q72" s="64"/>
      <c r="R72" s="64"/>
      <c r="S72" s="65"/>
    </row>
    <row r="73" customHeight="1" spans="1:19">
      <c r="A73" s="64"/>
      <c r="B73" s="64"/>
      <c r="C73" s="64"/>
      <c r="D73" s="64"/>
      <c r="E73" s="64"/>
      <c r="F73" s="64"/>
      <c r="G73" s="64"/>
      <c r="H73" s="64"/>
      <c r="I73" s="64"/>
      <c r="J73" s="64"/>
      <c r="K73" s="64"/>
      <c r="L73" s="64"/>
      <c r="M73" s="64"/>
      <c r="N73" s="64"/>
      <c r="O73" s="64"/>
      <c r="P73" s="64"/>
      <c r="Q73" s="64"/>
      <c r="R73" s="64"/>
      <c r="S73" s="65"/>
    </row>
    <row r="74" customHeight="1" spans="1:19">
      <c r="A74" s="75"/>
      <c r="B74" s="75"/>
      <c r="C74" s="75"/>
      <c r="D74" s="75"/>
      <c r="E74" s="75"/>
      <c r="F74" s="75"/>
      <c r="G74" s="75"/>
      <c r="H74" s="75"/>
      <c r="I74" s="75"/>
      <c r="J74" s="75"/>
      <c r="K74" s="75"/>
      <c r="L74" s="75"/>
      <c r="M74" s="75"/>
      <c r="N74" s="75"/>
      <c r="O74" s="75"/>
      <c r="P74" s="75"/>
      <c r="Q74" s="75"/>
      <c r="R74" s="75"/>
      <c r="S74" s="65"/>
    </row>
    <row r="75" customHeight="1" spans="1:19">
      <c r="A75" s="75"/>
      <c r="B75" s="75"/>
      <c r="C75" s="75"/>
      <c r="D75" s="75"/>
      <c r="E75" s="75"/>
      <c r="F75" s="75"/>
      <c r="G75" s="75"/>
      <c r="H75" s="75"/>
      <c r="I75" s="75"/>
      <c r="J75" s="75"/>
      <c r="K75" s="75"/>
      <c r="L75" s="75"/>
      <c r="M75" s="75"/>
      <c r="N75" s="75"/>
      <c r="O75" s="75"/>
      <c r="P75" s="75"/>
      <c r="Q75" s="75"/>
      <c r="R75" s="75"/>
      <c r="S75" s="65"/>
    </row>
    <row r="76" customHeight="1" spans="1:19">
      <c r="A76" s="75"/>
      <c r="B76" s="75"/>
      <c r="C76" s="75"/>
      <c r="D76" s="75"/>
      <c r="E76" s="75"/>
      <c r="F76" s="75"/>
      <c r="G76" s="75"/>
      <c r="H76" s="75"/>
      <c r="I76" s="75"/>
      <c r="J76" s="75"/>
      <c r="K76" s="75"/>
      <c r="L76" s="75"/>
      <c r="M76" s="75"/>
      <c r="N76" s="75"/>
      <c r="O76" s="75"/>
      <c r="P76" s="75"/>
      <c r="Q76" s="75"/>
      <c r="R76" s="75"/>
      <c r="S76" s="65"/>
    </row>
    <row r="77" customHeight="1" spans="1:19">
      <c r="A77" s="75"/>
      <c r="B77" s="75"/>
      <c r="C77" s="75"/>
      <c r="D77" s="75"/>
      <c r="E77" s="75"/>
      <c r="F77" s="75"/>
      <c r="G77" s="75"/>
      <c r="H77" s="75"/>
      <c r="I77" s="75"/>
      <c r="J77" s="75"/>
      <c r="K77" s="75"/>
      <c r="L77" s="75"/>
      <c r="M77" s="75"/>
      <c r="N77" s="75"/>
      <c r="O77" s="75"/>
      <c r="P77" s="75"/>
      <c r="Q77" s="75"/>
      <c r="R77" s="75"/>
      <c r="S77" s="65"/>
    </row>
    <row r="78" customHeight="1" spans="1:19">
      <c r="A78" s="75"/>
      <c r="B78" s="75"/>
      <c r="C78" s="75"/>
      <c r="D78" s="75"/>
      <c r="E78" s="75"/>
      <c r="F78" s="75"/>
      <c r="G78" s="75"/>
      <c r="H78" s="75"/>
      <c r="I78" s="75"/>
      <c r="J78" s="75"/>
      <c r="K78" s="75"/>
      <c r="L78" s="75"/>
      <c r="M78" s="75"/>
      <c r="N78" s="75"/>
      <c r="O78" s="75"/>
      <c r="P78" s="75"/>
      <c r="Q78" s="75"/>
      <c r="R78" s="75"/>
      <c r="S78" s="65"/>
    </row>
    <row r="79" customHeight="1" spans="1:19">
      <c r="A79" s="76"/>
      <c r="B79" s="76"/>
      <c r="C79" s="76"/>
      <c r="D79" s="76"/>
      <c r="E79" s="76"/>
      <c r="F79" s="76"/>
      <c r="G79" s="76"/>
      <c r="H79" s="76"/>
      <c r="I79" s="76"/>
      <c r="J79" s="76"/>
      <c r="K79" s="76"/>
      <c r="L79" s="76"/>
      <c r="M79" s="76"/>
      <c r="N79" s="76"/>
      <c r="O79" s="76"/>
      <c r="P79" s="76"/>
      <c r="Q79" s="76"/>
      <c r="R79" s="76"/>
    </row>
    <row r="80" customHeight="1" spans="1:19">
      <c r="A80" s="76"/>
      <c r="B80" s="76"/>
      <c r="C80" s="76"/>
      <c r="D80" s="76"/>
      <c r="E80" s="76"/>
      <c r="F80" s="76"/>
      <c r="G80" s="76"/>
      <c r="H80" s="76"/>
      <c r="I80" s="76"/>
      <c r="J80" s="76"/>
      <c r="K80" s="76"/>
      <c r="L80" s="76"/>
      <c r="M80" s="76"/>
      <c r="N80" s="76"/>
      <c r="O80" s="76"/>
      <c r="P80" s="76"/>
      <c r="Q80" s="76"/>
      <c r="R80" s="76"/>
    </row>
    <row r="81" customHeight="1" spans="1:18">
      <c r="A81" s="76"/>
      <c r="B81" s="76"/>
      <c r="C81" s="76"/>
      <c r="D81" s="76"/>
      <c r="E81" s="76"/>
      <c r="F81" s="76"/>
      <c r="G81" s="76"/>
      <c r="H81" s="76"/>
      <c r="I81" s="76"/>
      <c r="J81" s="76"/>
      <c r="K81" s="76"/>
      <c r="L81" s="76"/>
      <c r="M81" s="76"/>
      <c r="N81" s="76"/>
      <c r="O81" s="76"/>
      <c r="P81" s="76"/>
      <c r="Q81" s="76"/>
      <c r="R81" s="76"/>
    </row>
    <row r="82" customHeight="1" spans="1:18">
      <c r="A82" s="76"/>
      <c r="B82" s="76"/>
      <c r="C82" s="76"/>
      <c r="D82" s="76"/>
      <c r="E82" s="76"/>
      <c r="F82" s="76"/>
      <c r="G82" s="76"/>
      <c r="H82" s="76"/>
      <c r="I82" s="76"/>
      <c r="J82" s="76"/>
      <c r="K82" s="76"/>
      <c r="L82" s="76"/>
      <c r="M82" s="76"/>
      <c r="N82" s="76"/>
      <c r="O82" s="76"/>
      <c r="P82" s="76"/>
      <c r="Q82" s="76"/>
      <c r="R82" s="76"/>
    </row>
    <row r="83" customHeight="1" spans="1:18">
      <c r="A83" s="76"/>
      <c r="B83" s="76"/>
      <c r="C83" s="76"/>
      <c r="D83" s="76"/>
      <c r="E83" s="76"/>
      <c r="F83" s="76"/>
      <c r="G83" s="76"/>
      <c r="H83" s="76"/>
      <c r="I83" s="76"/>
      <c r="J83" s="76"/>
      <c r="K83" s="76"/>
      <c r="L83" s="76"/>
      <c r="M83" s="76"/>
      <c r="N83" s="76"/>
      <c r="O83" s="76"/>
      <c r="P83" s="76"/>
      <c r="Q83" s="76"/>
      <c r="R83" s="76"/>
    </row>
    <row r="84" customHeight="1" spans="1:18">
      <c r="A84" s="76"/>
      <c r="B84" s="76"/>
      <c r="C84" s="76"/>
      <c r="D84" s="76"/>
      <c r="E84" s="76"/>
      <c r="F84" s="76"/>
      <c r="G84" s="76"/>
      <c r="H84" s="76"/>
      <c r="I84" s="76"/>
      <c r="J84" s="76"/>
      <c r="K84" s="76"/>
      <c r="L84" s="76"/>
      <c r="M84" s="76"/>
      <c r="N84" s="76"/>
      <c r="O84" s="76"/>
      <c r="P84" s="76"/>
      <c r="Q84" s="76"/>
      <c r="R84" s="76"/>
    </row>
    <row r="85" customHeight="1" spans="1:18">
      <c r="A85" s="76"/>
      <c r="B85" s="76"/>
      <c r="C85" s="76"/>
      <c r="D85" s="76"/>
      <c r="E85" s="76"/>
      <c r="F85" s="76"/>
      <c r="G85" s="76"/>
      <c r="H85" s="76"/>
      <c r="I85" s="76"/>
      <c r="J85" s="76"/>
      <c r="K85" s="76"/>
      <c r="L85" s="76"/>
      <c r="M85" s="76"/>
      <c r="N85" s="76"/>
      <c r="O85" s="76"/>
      <c r="P85" s="76"/>
      <c r="Q85" s="76"/>
      <c r="R85" s="76"/>
    </row>
    <row r="86" customHeight="1" spans="1:18">
      <c r="A86" s="76"/>
      <c r="B86" s="76"/>
      <c r="C86" s="76"/>
      <c r="D86" s="76"/>
      <c r="E86" s="76"/>
      <c r="F86" s="76"/>
      <c r="G86" s="76"/>
      <c r="H86" s="76"/>
      <c r="I86" s="76"/>
      <c r="J86" s="76"/>
      <c r="K86" s="76"/>
      <c r="L86" s="76"/>
      <c r="M86" s="76"/>
      <c r="N86" s="76"/>
      <c r="O86" s="76"/>
      <c r="P86" s="76"/>
      <c r="Q86" s="76"/>
      <c r="R86" s="76"/>
    </row>
    <row r="87" customHeight="1" spans="1:18">
      <c r="A87" s="76"/>
      <c r="B87" s="76"/>
      <c r="C87" s="76"/>
      <c r="D87" s="76"/>
      <c r="E87" s="76"/>
      <c r="F87" s="76"/>
      <c r="G87" s="76"/>
      <c r="H87" s="76"/>
      <c r="I87" s="76"/>
      <c r="J87" s="76"/>
      <c r="K87" s="76"/>
      <c r="L87" s="76"/>
      <c r="M87" s="76"/>
      <c r="N87" s="76"/>
      <c r="O87" s="76"/>
      <c r="P87" s="76"/>
      <c r="Q87" s="76"/>
      <c r="R87" s="76"/>
    </row>
    <row r="88" customHeight="1" spans="1:18">
      <c r="A88" s="76"/>
      <c r="B88" s="76"/>
      <c r="C88" s="76"/>
      <c r="D88" s="76"/>
      <c r="E88" s="76"/>
      <c r="F88" s="76"/>
      <c r="G88" s="76"/>
      <c r="H88" s="76"/>
      <c r="I88" s="76"/>
      <c r="J88" s="76"/>
      <c r="K88" s="76"/>
      <c r="L88" s="76"/>
      <c r="M88" s="76"/>
      <c r="N88" s="76"/>
      <c r="O88" s="76"/>
      <c r="P88" s="76"/>
      <c r="Q88" s="76"/>
      <c r="R88" s="76"/>
    </row>
  </sheetData>
  <mergeCells count="12">
    <mergeCell ref="A1:K1"/>
    <mergeCell ref="A2:K2"/>
    <mergeCell ref="A4:C4"/>
    <mergeCell ref="D5:E5"/>
    <mergeCell ref="F5:H5"/>
    <mergeCell ref="A29:B29"/>
    <mergeCell ref="A5:A6"/>
    <mergeCell ref="B5:B6"/>
    <mergeCell ref="C5:C6"/>
    <mergeCell ref="I5:I6"/>
    <mergeCell ref="J5:J6"/>
    <mergeCell ref="K5:K6"/>
  </mergeCells>
  <printOptions horizontalCentered="1"/>
  <pageMargins left="0.590551181102362" right="0.590551181102362" top="0.866141732283464" bottom="0.866141732283464" header="0.47244094488189" footer="0.590551181102362"/>
  <pageSetup paperSize="9" scale="75" fitToHeight="0" orientation="landscape" blackAndWhite="1"/>
  <headerFooter scaleWithDoc="0">
    <oddFooter>&amp;L&amp;"宋体,常规"&amp;11被评估单位填表人：
填表日期：2015年  月&amp;R&amp;"宋体,常规"&amp;11评估人员：</oddFooter>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0">
    <pageSetUpPr fitToPage="1"/>
  </sheetPr>
  <dimension ref="A1:P86"/>
  <sheetViews>
    <sheetView view="pageBreakPreview" zoomScaleNormal="100" workbookViewId="0">
      <selection activeCell="K3" sqref="K3"/>
    </sheetView>
  </sheetViews>
  <sheetFormatPr defaultColWidth="9" defaultRowHeight="15.75" customHeight="1"/>
  <cols>
    <col min="1" max="1" width="5.66666666666667" style="48" customWidth="1"/>
    <col min="2" max="2" width="28" style="48" customWidth="1"/>
    <col min="3" max="4" width="19" style="48" customWidth="1"/>
    <col min="5" max="5" width="20.1666666666667" style="48" customWidth="1"/>
    <col min="6" max="6" width="13" style="48" customWidth="1"/>
    <col min="7" max="16384" width="9" style="48"/>
  </cols>
  <sheetData>
    <row r="1" s="46" customFormat="1" ht="30" customHeight="1" spans="1:16">
      <c r="A1" s="49" t="s">
        <v>1160</v>
      </c>
      <c r="B1" s="49"/>
      <c r="C1" s="49"/>
      <c r="D1" s="49"/>
      <c r="E1" s="49"/>
      <c r="F1" s="49"/>
    </row>
    <row r="2" s="77" customFormat="1" ht="16.5" customHeight="1" spans="1:16">
      <c r="A2" s="50" t="str">
        <f>公用信息!E7</f>
        <v>评估基准日：2025年10月31日</v>
      </c>
      <c r="B2" s="50"/>
      <c r="C2" s="50"/>
      <c r="D2" s="51"/>
      <c r="E2" s="51"/>
      <c r="F2" s="51"/>
      <c r="G2" s="52"/>
      <c r="H2" s="52"/>
      <c r="I2" s="52"/>
      <c r="J2" s="52"/>
      <c r="K2" s="52"/>
      <c r="L2" s="52"/>
      <c r="M2" s="52"/>
      <c r="N2" s="52"/>
      <c r="O2" s="52"/>
    </row>
    <row r="3" s="77" customFormat="1" ht="16.5" customHeight="1" spans="1:16">
      <c r="A3" s="50"/>
      <c r="B3" s="50"/>
      <c r="C3" s="50"/>
      <c r="D3" s="51"/>
      <c r="E3" s="51"/>
      <c r="F3" s="53" t="s">
        <v>1161</v>
      </c>
      <c r="G3" s="52"/>
      <c r="H3" s="52"/>
      <c r="I3" s="52"/>
      <c r="J3" s="52"/>
      <c r="K3" s="52"/>
      <c r="L3" s="52"/>
      <c r="M3" s="52"/>
      <c r="N3" s="52"/>
      <c r="O3" s="52"/>
    </row>
    <row r="4" s="77" customFormat="1" ht="16.5" customHeight="1" spans="1:16">
      <c r="A4" s="54" t="str">
        <f>公用信息!E6</f>
        <v>被评估单位：杭州建德杭氧气体有限公司</v>
      </c>
      <c r="B4" s="54"/>
      <c r="C4" s="54"/>
      <c r="D4" s="52"/>
      <c r="E4" s="52"/>
      <c r="F4" s="55" t="e">
        <f>#REF!</f>
        <v>#REF!</v>
      </c>
      <c r="G4" s="52"/>
      <c r="H4" s="52"/>
      <c r="I4" s="52"/>
      <c r="J4" s="52"/>
      <c r="K4" s="52"/>
      <c r="L4" s="52"/>
      <c r="M4" s="52"/>
      <c r="N4" s="52"/>
      <c r="O4" s="52"/>
    </row>
    <row r="5" s="78" customFormat="1" ht="16.5" customHeight="1" spans="1:16">
      <c r="A5" s="114" t="s">
        <v>214</v>
      </c>
      <c r="B5" s="114" t="s">
        <v>215</v>
      </c>
      <c r="C5" s="114" t="s">
        <v>111</v>
      </c>
      <c r="D5" s="114" t="s">
        <v>112</v>
      </c>
      <c r="E5" s="114" t="s">
        <v>113</v>
      </c>
      <c r="F5" s="114" t="s">
        <v>114</v>
      </c>
      <c r="G5" s="58"/>
      <c r="H5" s="58"/>
      <c r="I5" s="58"/>
      <c r="J5" s="58"/>
      <c r="K5" s="58"/>
      <c r="L5" s="58"/>
      <c r="M5" s="58"/>
      <c r="N5" s="58"/>
      <c r="O5" s="58"/>
      <c r="P5" s="80"/>
    </row>
    <row r="6" s="77" customFormat="1" ht="16.5" customHeight="1" spans="1:16">
      <c r="A6" s="114" t="s">
        <v>1162</v>
      </c>
      <c r="B6" s="179" t="s">
        <v>1163</v>
      </c>
      <c r="C6" s="62">
        <f>'4-9-1在建（土建）'!I27</f>
        <v>0</v>
      </c>
      <c r="D6" s="62">
        <f>'4-9-1在建（土建）'!J27</f>
        <v>0</v>
      </c>
      <c r="E6" s="62">
        <f>D6-C6</f>
        <v>0</v>
      </c>
      <c r="F6" s="62" t="str">
        <f>IF(C6=0,"",E6/C6*100)</f>
        <v/>
      </c>
      <c r="G6" s="64"/>
      <c r="H6" s="64"/>
      <c r="I6" s="64"/>
      <c r="J6" s="64"/>
      <c r="K6" s="64"/>
      <c r="L6" s="64"/>
      <c r="M6" s="64"/>
      <c r="N6" s="64"/>
      <c r="O6" s="64"/>
      <c r="P6" s="72"/>
    </row>
    <row r="7" s="77" customFormat="1" ht="16.5" customHeight="1" spans="1:16">
      <c r="A7" s="114" t="s">
        <v>1164</v>
      </c>
      <c r="B7" s="179" t="s">
        <v>1165</v>
      </c>
      <c r="C7" s="62">
        <f>'4-9-2在建（设备）'!K27</f>
        <v>0</v>
      </c>
      <c r="D7" s="62">
        <f>'4-9-2在建（设备）'!O27</f>
        <v>0</v>
      </c>
      <c r="E7" s="62">
        <f>D7-C7</f>
        <v>0</v>
      </c>
      <c r="F7" s="62" t="str">
        <f>IF(C7=0,"",E7/C7*100)</f>
        <v/>
      </c>
      <c r="G7" s="64"/>
      <c r="H7" s="64"/>
      <c r="I7" s="64"/>
      <c r="J7" s="64"/>
      <c r="K7" s="64"/>
      <c r="L7" s="64"/>
      <c r="M7" s="64"/>
      <c r="N7" s="64"/>
      <c r="O7" s="64"/>
      <c r="P7" s="72"/>
    </row>
    <row r="8" s="77" customFormat="1" ht="16.5" customHeight="1" spans="1:16">
      <c r="A8" s="114" t="s">
        <v>1166</v>
      </c>
      <c r="B8" s="180" t="s">
        <v>1167</v>
      </c>
      <c r="C8" s="62">
        <f>'4-9-3在建工程（工程物资）'!G26</f>
        <v>0</v>
      </c>
      <c r="D8" s="62">
        <f>'4-9-3在建工程（工程物资）'!J26</f>
        <v>0</v>
      </c>
      <c r="E8" s="62">
        <f>D8-C8</f>
        <v>0</v>
      </c>
      <c r="F8" s="62" t="str">
        <f>IF(C8=0,"",E8/C8*100)</f>
        <v/>
      </c>
      <c r="G8" s="64"/>
      <c r="H8" s="64"/>
      <c r="I8" s="64"/>
      <c r="J8" s="64"/>
      <c r="K8" s="64"/>
      <c r="L8" s="64"/>
      <c r="M8" s="64"/>
      <c r="N8" s="64"/>
      <c r="O8" s="64"/>
      <c r="P8" s="72"/>
    </row>
    <row r="9" s="77" customFormat="1" ht="16.5" customHeight="1" spans="1:16">
      <c r="A9" s="114"/>
      <c r="B9" s="181"/>
      <c r="C9" s="62"/>
      <c r="D9" s="62"/>
      <c r="E9" s="62">
        <f>D9-C9</f>
        <v>0</v>
      </c>
      <c r="F9" s="62" t="str">
        <f>IF(C9=0,"",E9/C9*100)</f>
        <v/>
      </c>
      <c r="G9" s="64"/>
      <c r="H9" s="64"/>
      <c r="I9" s="64"/>
      <c r="J9" s="64"/>
      <c r="K9" s="64"/>
      <c r="L9" s="64"/>
      <c r="M9" s="64"/>
      <c r="N9" s="64"/>
      <c r="O9" s="64"/>
      <c r="P9" s="72"/>
    </row>
    <row r="10" s="77" customFormat="1" ht="16.5" customHeight="1" spans="1:16">
      <c r="A10" s="114"/>
      <c r="B10" s="181"/>
      <c r="C10" s="62"/>
      <c r="D10" s="62"/>
      <c r="E10" s="62"/>
      <c r="F10" s="62"/>
      <c r="G10" s="64"/>
      <c r="H10" s="64"/>
      <c r="I10" s="64"/>
      <c r="J10" s="64"/>
      <c r="K10" s="64"/>
      <c r="L10" s="64"/>
      <c r="M10" s="64"/>
      <c r="N10" s="64"/>
      <c r="O10" s="64"/>
      <c r="P10" s="72"/>
    </row>
    <row r="11" s="77" customFormat="1" ht="16.5" customHeight="1" spans="1:16">
      <c r="A11" s="114"/>
      <c r="B11" s="181"/>
      <c r="C11" s="62"/>
      <c r="D11" s="62"/>
      <c r="E11" s="62"/>
      <c r="F11" s="62"/>
      <c r="G11" s="64"/>
      <c r="H11" s="64"/>
      <c r="I11" s="64"/>
      <c r="J11" s="64"/>
      <c r="K11" s="64"/>
      <c r="L11" s="64"/>
      <c r="M11" s="64"/>
      <c r="N11" s="64"/>
      <c r="O11" s="64"/>
      <c r="P11" s="72"/>
    </row>
    <row r="12" s="77" customFormat="1" ht="16.5" customHeight="1" spans="1:16">
      <c r="A12" s="114"/>
      <c r="B12" s="181"/>
      <c r="C12" s="62"/>
      <c r="D12" s="62"/>
      <c r="E12" s="62"/>
      <c r="F12" s="62"/>
      <c r="G12" s="64"/>
      <c r="H12" s="64"/>
      <c r="I12" s="64"/>
      <c r="J12" s="64"/>
      <c r="K12" s="64"/>
      <c r="L12" s="64"/>
      <c r="M12" s="64"/>
      <c r="N12" s="64"/>
      <c r="O12" s="64"/>
      <c r="P12" s="72"/>
    </row>
    <row r="13" s="77" customFormat="1" ht="16.5" customHeight="1" spans="1:16">
      <c r="A13" s="114"/>
      <c r="B13" s="181"/>
      <c r="C13" s="62"/>
      <c r="D13" s="62"/>
      <c r="E13" s="62"/>
      <c r="F13" s="62"/>
      <c r="G13" s="64"/>
      <c r="H13" s="64"/>
      <c r="I13" s="64"/>
      <c r="J13" s="64"/>
      <c r="K13" s="64"/>
      <c r="L13" s="64"/>
      <c r="M13" s="64"/>
      <c r="N13" s="64"/>
      <c r="O13" s="64"/>
      <c r="P13" s="72"/>
    </row>
    <row r="14" s="77" customFormat="1" ht="16.5" customHeight="1" spans="1:16">
      <c r="A14" s="114"/>
      <c r="B14" s="181"/>
      <c r="C14" s="62"/>
      <c r="D14" s="62"/>
      <c r="E14" s="62"/>
      <c r="F14" s="62"/>
      <c r="G14" s="64"/>
      <c r="H14" s="64"/>
      <c r="I14" s="64"/>
      <c r="J14" s="64"/>
      <c r="K14" s="64"/>
      <c r="L14" s="64"/>
      <c r="M14" s="64"/>
      <c r="N14" s="64"/>
      <c r="O14" s="64"/>
      <c r="P14" s="72"/>
    </row>
    <row r="15" s="77" customFormat="1" ht="16.5" customHeight="1" spans="1:16">
      <c r="A15" s="114"/>
      <c r="B15" s="181"/>
      <c r="C15" s="62"/>
      <c r="D15" s="62"/>
      <c r="E15" s="62"/>
      <c r="F15" s="62"/>
      <c r="G15" s="64"/>
      <c r="H15" s="64"/>
      <c r="I15" s="64"/>
      <c r="J15" s="64"/>
      <c r="K15" s="64"/>
      <c r="L15" s="64"/>
      <c r="M15" s="64"/>
      <c r="N15" s="64"/>
      <c r="O15" s="64"/>
      <c r="P15" s="72"/>
    </row>
    <row r="16" s="77" customFormat="1" ht="16.5" customHeight="1" spans="1:16">
      <c r="A16" s="114"/>
      <c r="B16" s="181"/>
      <c r="C16" s="62"/>
      <c r="D16" s="62"/>
      <c r="E16" s="62"/>
      <c r="F16" s="62"/>
      <c r="G16" s="64"/>
      <c r="H16" s="64"/>
      <c r="I16" s="64"/>
      <c r="J16" s="64"/>
      <c r="K16" s="64"/>
      <c r="L16" s="64"/>
      <c r="M16" s="64"/>
      <c r="N16" s="64"/>
      <c r="O16" s="64"/>
      <c r="P16" s="72"/>
    </row>
    <row r="17" s="77" customFormat="1" ht="16.5" customHeight="1" spans="1:16">
      <c r="A17" s="114"/>
      <c r="B17" s="181"/>
      <c r="C17" s="62"/>
      <c r="D17" s="62"/>
      <c r="E17" s="62"/>
      <c r="F17" s="62"/>
      <c r="G17" s="64"/>
      <c r="H17" s="64"/>
      <c r="I17" s="64"/>
      <c r="J17" s="64"/>
      <c r="K17" s="64"/>
      <c r="L17" s="64"/>
      <c r="M17" s="64"/>
      <c r="N17" s="64"/>
      <c r="O17" s="64"/>
      <c r="P17" s="72"/>
    </row>
    <row r="18" s="77" customFormat="1" ht="16.5" customHeight="1" spans="1:16">
      <c r="A18" s="114"/>
      <c r="B18" s="181"/>
      <c r="C18" s="62"/>
      <c r="D18" s="62"/>
      <c r="E18" s="62"/>
      <c r="F18" s="62"/>
      <c r="G18" s="64"/>
      <c r="H18" s="64"/>
      <c r="I18" s="64"/>
      <c r="J18" s="64"/>
      <c r="K18" s="64"/>
      <c r="L18" s="64"/>
      <c r="M18" s="64"/>
      <c r="N18" s="64"/>
      <c r="O18" s="64"/>
      <c r="P18" s="72"/>
    </row>
    <row r="19" s="77" customFormat="1" ht="16.5" customHeight="1" spans="1:16">
      <c r="A19" s="114"/>
      <c r="B19" s="181"/>
      <c r="C19" s="62"/>
      <c r="D19" s="62"/>
      <c r="E19" s="62"/>
      <c r="F19" s="62"/>
      <c r="G19" s="64"/>
      <c r="H19" s="64"/>
      <c r="I19" s="64"/>
      <c r="J19" s="64"/>
      <c r="K19" s="64"/>
      <c r="L19" s="64"/>
      <c r="M19" s="64"/>
      <c r="N19" s="64"/>
      <c r="O19" s="64"/>
      <c r="P19" s="72"/>
    </row>
    <row r="20" s="77" customFormat="1" ht="16.5" customHeight="1" spans="1:16">
      <c r="A20" s="114"/>
      <c r="B20" s="182"/>
      <c r="C20" s="62"/>
      <c r="D20" s="62"/>
      <c r="E20" s="62"/>
      <c r="F20" s="62"/>
      <c r="G20" s="64"/>
      <c r="H20" s="64"/>
      <c r="I20" s="64"/>
      <c r="J20" s="64"/>
      <c r="K20" s="64"/>
      <c r="L20" s="64"/>
      <c r="M20" s="64"/>
      <c r="N20" s="64"/>
      <c r="O20" s="64"/>
      <c r="P20" s="72"/>
    </row>
    <row r="21" s="77" customFormat="1" ht="16.5" customHeight="1" spans="1:16">
      <c r="A21" s="114"/>
      <c r="B21" s="181"/>
      <c r="C21" s="62"/>
      <c r="D21" s="62"/>
      <c r="E21" s="62"/>
      <c r="F21" s="62"/>
      <c r="G21" s="64"/>
      <c r="H21" s="64"/>
      <c r="I21" s="64"/>
      <c r="J21" s="64"/>
      <c r="K21" s="64"/>
      <c r="L21" s="64"/>
      <c r="M21" s="64"/>
      <c r="N21" s="64"/>
      <c r="O21" s="64"/>
      <c r="P21" s="72"/>
    </row>
    <row r="22" s="77" customFormat="1" ht="16.5" customHeight="1" spans="1:16">
      <c r="A22" s="114"/>
      <c r="B22" s="182"/>
      <c r="C22" s="62"/>
      <c r="D22" s="62"/>
      <c r="E22" s="62"/>
      <c r="F22" s="62"/>
      <c r="G22" s="64"/>
      <c r="H22" s="64"/>
      <c r="I22" s="64"/>
      <c r="J22" s="64"/>
      <c r="K22" s="64"/>
      <c r="L22" s="64"/>
      <c r="M22" s="64"/>
      <c r="N22" s="64"/>
      <c r="O22" s="64"/>
      <c r="P22" s="72"/>
    </row>
    <row r="23" s="77" customFormat="1" ht="16.5" customHeight="1" spans="1:16">
      <c r="A23" s="114"/>
      <c r="B23" s="181"/>
      <c r="C23" s="62"/>
      <c r="D23" s="62"/>
      <c r="E23" s="62"/>
      <c r="F23" s="62"/>
      <c r="G23" s="64"/>
      <c r="H23" s="64"/>
      <c r="I23" s="64"/>
      <c r="J23" s="64"/>
      <c r="K23" s="64"/>
      <c r="L23" s="64"/>
      <c r="M23" s="64"/>
      <c r="N23" s="64"/>
      <c r="O23" s="64"/>
      <c r="P23" s="72"/>
    </row>
    <row r="24" s="77" customFormat="1" ht="16.5" customHeight="1" spans="1:16">
      <c r="A24" s="114"/>
      <c r="B24" s="182"/>
      <c r="C24" s="62"/>
      <c r="D24" s="62"/>
      <c r="E24" s="62"/>
      <c r="F24" s="62"/>
      <c r="G24" s="64"/>
      <c r="H24" s="64"/>
      <c r="I24" s="64"/>
      <c r="J24" s="64"/>
      <c r="K24" s="64"/>
      <c r="L24" s="64"/>
      <c r="M24" s="64"/>
      <c r="N24" s="64"/>
      <c r="O24" s="64"/>
      <c r="P24" s="72"/>
    </row>
    <row r="25" s="77" customFormat="1" ht="16.5" customHeight="1" spans="1:16">
      <c r="A25" s="128" t="s">
        <v>303</v>
      </c>
      <c r="B25" s="134"/>
      <c r="C25" s="62">
        <f>SUM(C6:C24)</f>
        <v>0</v>
      </c>
      <c r="D25" s="62">
        <f>SUM(D6:D24)</f>
        <v>0</v>
      </c>
      <c r="E25" s="62">
        <f>D25-C25</f>
        <v>0</v>
      </c>
      <c r="F25" s="62" t="str">
        <f>IF(C25=0,"",E25/C25*100)</f>
        <v/>
      </c>
      <c r="G25" s="64"/>
      <c r="H25" s="64"/>
      <c r="I25" s="64"/>
      <c r="J25" s="64"/>
      <c r="K25" s="64"/>
      <c r="L25" s="64"/>
      <c r="M25" s="64"/>
      <c r="N25" s="64"/>
      <c r="O25" s="64"/>
      <c r="P25" s="72"/>
    </row>
    <row r="26" s="77" customFormat="1" ht="16.5" customHeight="1" spans="1:16">
      <c r="A26" s="183" t="s">
        <v>1168</v>
      </c>
      <c r="B26" s="134"/>
      <c r="C26" s="62">
        <f>'4-9-1在建（土建）'!I28+'4-9-2在建（设备）'!K28+'4-9-3在建工程（工程物资）'!G27</f>
        <v>0</v>
      </c>
      <c r="D26" s="62">
        <f>'4-9-1在建（土建）'!J28+'4-9-2在建（设备）'!O28+'4-9-3在建工程（工程物资）'!J27</f>
        <v>0</v>
      </c>
      <c r="E26" s="62">
        <f>D26-C26</f>
        <v>0</v>
      </c>
      <c r="F26" s="62" t="str">
        <f>IF(C26=0,"",E26/C26*100)</f>
        <v/>
      </c>
      <c r="G26" s="64"/>
      <c r="H26" s="64"/>
      <c r="I26" s="64"/>
      <c r="J26" s="64"/>
      <c r="K26" s="64"/>
      <c r="L26" s="64"/>
      <c r="M26" s="64"/>
      <c r="N26" s="64"/>
      <c r="O26" s="64"/>
      <c r="P26" s="72"/>
    </row>
    <row r="27" s="77" customFormat="1" ht="16.5" customHeight="1" spans="1:16">
      <c r="A27" s="128" t="s">
        <v>303</v>
      </c>
      <c r="B27" s="134"/>
      <c r="C27" s="62">
        <f>C25-C26</f>
        <v>0</v>
      </c>
      <c r="D27" s="62">
        <f>D25-D26</f>
        <v>0</v>
      </c>
      <c r="E27" s="62">
        <f>D27-C27</f>
        <v>0</v>
      </c>
      <c r="F27" s="62" t="str">
        <f>IF(C27=0,"",E27/C27*100)</f>
        <v/>
      </c>
      <c r="G27" s="64"/>
      <c r="H27" s="64"/>
      <c r="I27" s="64"/>
      <c r="J27" s="64"/>
      <c r="K27" s="64"/>
      <c r="L27" s="64"/>
      <c r="M27" s="64"/>
      <c r="N27" s="64"/>
      <c r="O27" s="64"/>
      <c r="P27" s="72"/>
    </row>
    <row r="28" s="77" customFormat="1" customHeight="1" spans="1:16">
      <c r="A28" s="64"/>
      <c r="B28" s="64"/>
      <c r="C28" s="64"/>
      <c r="D28" s="64"/>
      <c r="E28" s="64"/>
      <c r="F28" s="55" t="s">
        <v>1169</v>
      </c>
      <c r="G28" s="64"/>
      <c r="H28" s="64"/>
      <c r="I28" s="64"/>
      <c r="J28" s="64"/>
      <c r="K28" s="64"/>
      <c r="L28" s="64"/>
      <c r="M28" s="64"/>
      <c r="N28" s="64"/>
      <c r="O28" s="64"/>
      <c r="P28" s="72"/>
    </row>
    <row r="29" customHeight="1" spans="1:16">
      <c r="A29" s="71"/>
      <c r="B29" s="64"/>
      <c r="C29" s="64"/>
      <c r="D29" s="64"/>
      <c r="E29" s="64"/>
      <c r="F29" s="64"/>
      <c r="G29" s="64"/>
      <c r="H29" s="64"/>
      <c r="I29" s="64"/>
      <c r="J29" s="64"/>
      <c r="K29" s="64"/>
      <c r="L29" s="64"/>
      <c r="M29" s="64"/>
      <c r="N29" s="64"/>
      <c r="O29" s="64"/>
      <c r="P29" s="65"/>
    </row>
    <row r="30" customHeight="1" spans="1:16">
      <c r="A30" s="64"/>
      <c r="B30" s="184" t="s">
        <v>210</v>
      </c>
      <c r="C30" s="185">
        <f>'4-9-1在建（土建）'!I29+'4-9-2在建（设备）'!K29+'4-9-3在建工程（工程物资）'!G28-C27</f>
        <v>0</v>
      </c>
      <c r="D30" s="185">
        <f>'4-9-1在建（土建）'!J29+'4-9-2在建（设备）'!O29+'4-9-3在建工程（工程物资）'!J28-D27</f>
        <v>0</v>
      </c>
      <c r="E30" s="64"/>
      <c r="F30" s="64"/>
      <c r="G30" s="64"/>
      <c r="H30" s="64"/>
      <c r="I30" s="64"/>
      <c r="J30" s="64"/>
      <c r="K30" s="64"/>
      <c r="L30" s="64"/>
      <c r="M30" s="64"/>
      <c r="N30" s="64"/>
      <c r="O30" s="64"/>
      <c r="P30" s="65"/>
    </row>
    <row r="31" customHeight="1" spans="1:16">
      <c r="A31" s="64"/>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sheetData>
  <mergeCells count="6">
    <mergeCell ref="A1:F1"/>
    <mergeCell ref="A2:F2"/>
    <mergeCell ref="A4:C4"/>
    <mergeCell ref="A25:B25"/>
    <mergeCell ref="A26:B26"/>
    <mergeCell ref="A27:B27"/>
  </mergeCells>
  <printOptions horizontalCentered="1"/>
  <pageMargins left="0.590551181102362" right="0.590551181102362" top="0.866141732283464" bottom="0.866141732283464" header="0.47244094488189" footer="0.47244094488189"/>
  <pageSetup paperSize="9" fitToHeight="0" orientation="landscape" blackAndWhite="1"/>
  <headerFooter scaleWithDoc="0"/>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pageSetUpPr fitToPage="1"/>
  </sheetPr>
  <dimension ref="A1:P87"/>
  <sheetViews>
    <sheetView view="pageBreakPreview" zoomScaleNormal="100" workbookViewId="0">
      <selection activeCell="K3" sqref="K3"/>
    </sheetView>
  </sheetViews>
  <sheetFormatPr defaultColWidth="9" defaultRowHeight="15.75" customHeight="1"/>
  <cols>
    <col min="1" max="1" width="5.33333333333333" style="48" customWidth="1"/>
    <col min="2" max="2" width="15.3333333333333" style="48" customWidth="1"/>
    <col min="3" max="3" width="9" style="48"/>
    <col min="4" max="4" width="13" style="48" customWidth="1"/>
    <col min="5" max="5" width="11" style="48" customWidth="1"/>
    <col min="6" max="6" width="12.1666666666667" style="48" customWidth="1"/>
    <col min="7" max="8" width="9" style="48"/>
    <col min="9" max="9" width="11" style="48" customWidth="1"/>
    <col min="10" max="10" width="10.5" style="48" customWidth="1"/>
    <col min="11" max="11" width="8.66666666666667" style="48" customWidth="1"/>
    <col min="12" max="12" width="7.16666666666667" style="48" customWidth="1"/>
    <col min="13" max="13" width="8.83333333333333" style="48" customWidth="1"/>
    <col min="14" max="16384" width="9" style="48"/>
  </cols>
  <sheetData>
    <row r="1" s="46" customFormat="1" ht="30" customHeight="1" spans="1:16">
      <c r="A1" s="49" t="s">
        <v>1170</v>
      </c>
      <c r="B1" s="49"/>
      <c r="C1" s="49"/>
      <c r="D1" s="49"/>
      <c r="E1" s="49"/>
      <c r="F1" s="49"/>
      <c r="G1" s="49"/>
      <c r="H1" s="49"/>
      <c r="I1" s="49"/>
      <c r="J1" s="49"/>
      <c r="K1" s="49"/>
      <c r="L1" s="49"/>
      <c r="M1" s="49"/>
    </row>
    <row r="2" s="77" customFormat="1" ht="16.5" customHeight="1" spans="1:16">
      <c r="A2" s="50" t="str">
        <f>公用信息!E7</f>
        <v>评估基准日：2025年10月31日</v>
      </c>
      <c r="B2" s="50"/>
      <c r="C2" s="50"/>
      <c r="D2" s="50"/>
      <c r="E2" s="51"/>
      <c r="F2" s="51"/>
      <c r="G2" s="51"/>
      <c r="H2" s="51"/>
      <c r="I2" s="51"/>
      <c r="J2" s="51"/>
      <c r="K2" s="51"/>
      <c r="L2" s="51"/>
      <c r="M2" s="51"/>
      <c r="N2" s="52"/>
      <c r="O2" s="52"/>
    </row>
    <row r="3" s="77" customFormat="1" ht="16.5" customHeight="1" spans="1:16">
      <c r="A3" s="50"/>
      <c r="B3" s="50"/>
      <c r="C3" s="50"/>
      <c r="D3" s="50"/>
      <c r="E3" s="51"/>
      <c r="F3" s="51"/>
      <c r="G3" s="51"/>
      <c r="H3" s="51"/>
      <c r="I3" s="51"/>
      <c r="J3" s="51"/>
      <c r="K3" s="51"/>
      <c r="L3" s="51"/>
      <c r="M3" s="53" t="s">
        <v>1171</v>
      </c>
      <c r="N3" s="52"/>
      <c r="O3" s="52"/>
    </row>
    <row r="4" s="77" customFormat="1" ht="16.5" customHeight="1" spans="1:16">
      <c r="A4" s="54" t="str">
        <f>公用信息!E6</f>
        <v>被评估单位：杭州建德杭氧气体有限公司</v>
      </c>
      <c r="B4" s="54"/>
      <c r="C4" s="54"/>
      <c r="D4" s="54"/>
      <c r="E4" s="52"/>
      <c r="F4" s="52"/>
      <c r="G4" s="52"/>
      <c r="H4" s="52"/>
      <c r="I4" s="52"/>
      <c r="J4" s="52"/>
      <c r="K4" s="52"/>
      <c r="L4" s="52"/>
      <c r="M4" s="55" t="e">
        <f>#REF!</f>
        <v>#REF!</v>
      </c>
      <c r="N4" s="52"/>
      <c r="O4" s="52"/>
    </row>
    <row r="5" s="78" customFormat="1" ht="16.5" customHeight="1" spans="1:16">
      <c r="A5" s="56" t="s">
        <v>175</v>
      </c>
      <c r="B5" s="56" t="s">
        <v>1172</v>
      </c>
      <c r="C5" s="171" t="s">
        <v>506</v>
      </c>
      <c r="D5" s="176" t="s">
        <v>1173</v>
      </c>
      <c r="E5" s="56" t="s">
        <v>1174</v>
      </c>
      <c r="F5" s="56" t="s">
        <v>1175</v>
      </c>
      <c r="G5" s="56" t="s">
        <v>1176</v>
      </c>
      <c r="H5" s="56" t="s">
        <v>1177</v>
      </c>
      <c r="I5" s="137" t="s">
        <v>111</v>
      </c>
      <c r="J5" s="137" t="s">
        <v>112</v>
      </c>
      <c r="K5" s="137" t="s">
        <v>113</v>
      </c>
      <c r="L5" s="137" t="s">
        <v>114</v>
      </c>
      <c r="M5" s="56" t="s">
        <v>247</v>
      </c>
      <c r="N5" s="58"/>
      <c r="O5" s="58"/>
      <c r="P5" s="80"/>
    </row>
    <row r="6" s="77" customFormat="1" ht="16.5" customHeight="1" spans="1:16">
      <c r="A6" s="56"/>
      <c r="B6" s="60"/>
      <c r="C6" s="177"/>
      <c r="D6" s="178"/>
      <c r="E6" s="61"/>
      <c r="F6" s="91"/>
      <c r="G6" s="56"/>
      <c r="H6" s="56"/>
      <c r="I6" s="62"/>
      <c r="J6" s="62"/>
      <c r="K6" s="62">
        <f>J6-I6</f>
        <v>0</v>
      </c>
      <c r="L6" s="62" t="str">
        <f>IF(I6=0,"",K6/I6*100)</f>
        <v/>
      </c>
      <c r="M6" s="63"/>
      <c r="N6" s="64"/>
      <c r="O6" s="64"/>
      <c r="P6" s="72"/>
    </row>
    <row r="7" s="77" customFormat="1" ht="16.5" customHeight="1" spans="1:16">
      <c r="A7" s="56"/>
      <c r="B7" s="60"/>
      <c r="C7" s="60"/>
      <c r="D7" s="60"/>
      <c r="E7" s="61"/>
      <c r="F7" s="91"/>
      <c r="G7" s="56"/>
      <c r="H7" s="56"/>
      <c r="I7" s="62"/>
      <c r="J7" s="62"/>
      <c r="K7" s="62">
        <f t="shared" ref="K7:K26" si="0">J7-I7</f>
        <v>0</v>
      </c>
      <c r="L7" s="62" t="str">
        <f t="shared" ref="L7:L26" si="1">IF(I7=0,"",K7/I7*100)</f>
        <v/>
      </c>
      <c r="M7" s="63"/>
      <c r="N7" s="64"/>
      <c r="O7" s="64"/>
      <c r="P7" s="72"/>
    </row>
    <row r="8" s="77" customFormat="1" ht="16.5" customHeight="1" spans="1:16">
      <c r="A8" s="56"/>
      <c r="B8" s="60"/>
      <c r="C8" s="60"/>
      <c r="D8" s="60"/>
      <c r="E8" s="61"/>
      <c r="F8" s="91"/>
      <c r="G8" s="56"/>
      <c r="H8" s="56"/>
      <c r="I8" s="62"/>
      <c r="J8" s="62"/>
      <c r="K8" s="62">
        <f t="shared" si="0"/>
        <v>0</v>
      </c>
      <c r="L8" s="62" t="str">
        <f t="shared" si="1"/>
        <v/>
      </c>
      <c r="M8" s="63"/>
      <c r="N8" s="64"/>
      <c r="O8" s="64"/>
      <c r="P8" s="72"/>
    </row>
    <row r="9" s="77" customFormat="1" ht="16.5" customHeight="1" spans="1:16">
      <c r="A9" s="56"/>
      <c r="B9" s="60"/>
      <c r="C9" s="60"/>
      <c r="D9" s="60"/>
      <c r="E9" s="61"/>
      <c r="F9" s="91"/>
      <c r="G9" s="56"/>
      <c r="H9" s="56"/>
      <c r="I9" s="62"/>
      <c r="J9" s="62"/>
      <c r="K9" s="62">
        <f t="shared" si="0"/>
        <v>0</v>
      </c>
      <c r="L9" s="62" t="str">
        <f t="shared" si="1"/>
        <v/>
      </c>
      <c r="M9" s="63"/>
      <c r="N9" s="64"/>
      <c r="O9" s="64"/>
      <c r="P9" s="72"/>
    </row>
    <row r="10" s="77" customFormat="1" ht="16.5" customHeight="1" spans="1:16">
      <c r="A10" s="56"/>
      <c r="B10" s="60"/>
      <c r="C10" s="60"/>
      <c r="D10" s="60"/>
      <c r="E10" s="61"/>
      <c r="F10" s="91"/>
      <c r="G10" s="56"/>
      <c r="H10" s="56"/>
      <c r="I10" s="62"/>
      <c r="J10" s="62"/>
      <c r="K10" s="62">
        <f t="shared" si="0"/>
        <v>0</v>
      </c>
      <c r="L10" s="62" t="str">
        <f t="shared" si="1"/>
        <v/>
      </c>
      <c r="M10" s="63"/>
      <c r="N10" s="64"/>
      <c r="O10" s="64"/>
      <c r="P10" s="72"/>
    </row>
    <row r="11" s="77" customFormat="1" ht="16.5" customHeight="1" spans="1:16">
      <c r="A11" s="56"/>
      <c r="B11" s="60"/>
      <c r="C11" s="60"/>
      <c r="D11" s="60"/>
      <c r="E11" s="61"/>
      <c r="F11" s="91"/>
      <c r="G11" s="56"/>
      <c r="H11" s="56"/>
      <c r="I11" s="62"/>
      <c r="J11" s="62"/>
      <c r="K11" s="62">
        <f t="shared" si="0"/>
        <v>0</v>
      </c>
      <c r="L11" s="62" t="str">
        <f t="shared" si="1"/>
        <v/>
      </c>
      <c r="M11" s="63"/>
      <c r="N11" s="64"/>
      <c r="O11" s="64"/>
      <c r="P11" s="72"/>
    </row>
    <row r="12" s="77" customFormat="1" ht="16.5" customHeight="1" spans="1:16">
      <c r="A12" s="56"/>
      <c r="B12" s="60"/>
      <c r="C12" s="60"/>
      <c r="D12" s="60"/>
      <c r="E12" s="61"/>
      <c r="F12" s="91"/>
      <c r="G12" s="56"/>
      <c r="H12" s="56"/>
      <c r="I12" s="62"/>
      <c r="J12" s="62"/>
      <c r="K12" s="62">
        <f t="shared" si="0"/>
        <v>0</v>
      </c>
      <c r="L12" s="62" t="str">
        <f t="shared" si="1"/>
        <v/>
      </c>
      <c r="M12" s="63"/>
      <c r="N12" s="64"/>
      <c r="O12" s="64"/>
      <c r="P12" s="72"/>
    </row>
    <row r="13" s="77" customFormat="1" ht="16.5" customHeight="1" spans="1:16">
      <c r="A13" s="56"/>
      <c r="B13" s="60"/>
      <c r="C13" s="60"/>
      <c r="D13" s="60"/>
      <c r="E13" s="61"/>
      <c r="F13" s="91"/>
      <c r="G13" s="56"/>
      <c r="H13" s="56"/>
      <c r="I13" s="62"/>
      <c r="J13" s="62"/>
      <c r="K13" s="62">
        <f t="shared" si="0"/>
        <v>0</v>
      </c>
      <c r="L13" s="62" t="str">
        <f t="shared" si="1"/>
        <v/>
      </c>
      <c r="M13" s="63"/>
      <c r="N13" s="64"/>
      <c r="O13" s="64"/>
      <c r="P13" s="72"/>
    </row>
    <row r="14" s="77" customFormat="1" ht="16.5" customHeight="1" spans="1:16">
      <c r="A14" s="56"/>
      <c r="B14" s="60"/>
      <c r="C14" s="60"/>
      <c r="D14" s="60"/>
      <c r="E14" s="61"/>
      <c r="F14" s="91"/>
      <c r="G14" s="56"/>
      <c r="H14" s="56"/>
      <c r="I14" s="62"/>
      <c r="J14" s="62"/>
      <c r="K14" s="62">
        <f t="shared" si="0"/>
        <v>0</v>
      </c>
      <c r="L14" s="62" t="str">
        <f t="shared" si="1"/>
        <v/>
      </c>
      <c r="M14" s="63"/>
      <c r="N14" s="64"/>
      <c r="O14" s="64"/>
      <c r="P14" s="72"/>
    </row>
    <row r="15" s="77" customFormat="1" ht="16.5" customHeight="1" spans="1:16">
      <c r="A15" s="56"/>
      <c r="B15" s="60"/>
      <c r="C15" s="60"/>
      <c r="D15" s="60"/>
      <c r="E15" s="61"/>
      <c r="F15" s="91"/>
      <c r="G15" s="56"/>
      <c r="H15" s="56"/>
      <c r="I15" s="62"/>
      <c r="J15" s="62"/>
      <c r="K15" s="62">
        <f t="shared" si="0"/>
        <v>0</v>
      </c>
      <c r="L15" s="62" t="str">
        <f t="shared" si="1"/>
        <v/>
      </c>
      <c r="M15" s="63"/>
      <c r="N15" s="64"/>
      <c r="O15" s="64"/>
      <c r="P15" s="72"/>
    </row>
    <row r="16" s="77" customFormat="1" ht="16.5" customHeight="1" spans="1:16">
      <c r="A16" s="56"/>
      <c r="B16" s="60"/>
      <c r="C16" s="60"/>
      <c r="D16" s="60"/>
      <c r="E16" s="61"/>
      <c r="F16" s="91"/>
      <c r="G16" s="56"/>
      <c r="H16" s="56"/>
      <c r="I16" s="62"/>
      <c r="J16" s="62"/>
      <c r="K16" s="62">
        <f t="shared" si="0"/>
        <v>0</v>
      </c>
      <c r="L16" s="62" t="str">
        <f t="shared" si="1"/>
        <v/>
      </c>
      <c r="M16" s="63"/>
      <c r="N16" s="64"/>
      <c r="O16" s="64"/>
      <c r="P16" s="72"/>
    </row>
    <row r="17" s="77" customFormat="1" ht="16.5" customHeight="1" spans="1:16">
      <c r="A17" s="56"/>
      <c r="B17" s="60"/>
      <c r="C17" s="60"/>
      <c r="D17" s="60"/>
      <c r="E17" s="61"/>
      <c r="F17" s="91"/>
      <c r="G17" s="56"/>
      <c r="H17" s="56"/>
      <c r="I17" s="62"/>
      <c r="J17" s="62"/>
      <c r="K17" s="62">
        <f t="shared" si="0"/>
        <v>0</v>
      </c>
      <c r="L17" s="62" t="str">
        <f t="shared" si="1"/>
        <v/>
      </c>
      <c r="M17" s="63"/>
      <c r="N17" s="64"/>
      <c r="O17" s="64"/>
      <c r="P17" s="72"/>
    </row>
    <row r="18" s="77" customFormat="1" ht="16.5" customHeight="1" spans="1:16">
      <c r="A18" s="56"/>
      <c r="B18" s="60"/>
      <c r="C18" s="60"/>
      <c r="D18" s="60"/>
      <c r="E18" s="61"/>
      <c r="F18" s="91"/>
      <c r="G18" s="56"/>
      <c r="H18" s="56"/>
      <c r="I18" s="62"/>
      <c r="J18" s="62"/>
      <c r="K18" s="62">
        <f t="shared" si="0"/>
        <v>0</v>
      </c>
      <c r="L18" s="62" t="str">
        <f t="shared" si="1"/>
        <v/>
      </c>
      <c r="M18" s="63"/>
      <c r="N18" s="64"/>
      <c r="O18" s="64"/>
      <c r="P18" s="72"/>
    </row>
    <row r="19" s="77" customFormat="1" ht="16.5" customHeight="1" spans="1:16">
      <c r="A19" s="56"/>
      <c r="B19" s="60"/>
      <c r="C19" s="60"/>
      <c r="D19" s="60"/>
      <c r="E19" s="61"/>
      <c r="F19" s="91"/>
      <c r="G19" s="56"/>
      <c r="H19" s="56"/>
      <c r="I19" s="62"/>
      <c r="J19" s="62"/>
      <c r="K19" s="62">
        <f t="shared" si="0"/>
        <v>0</v>
      </c>
      <c r="L19" s="62" t="str">
        <f t="shared" si="1"/>
        <v/>
      </c>
      <c r="M19" s="63"/>
      <c r="N19" s="64"/>
      <c r="O19" s="64"/>
      <c r="P19" s="72"/>
    </row>
    <row r="20" s="77" customFormat="1" ht="16.5" customHeight="1" spans="1:16">
      <c r="A20" s="56"/>
      <c r="B20" s="60"/>
      <c r="C20" s="60"/>
      <c r="D20" s="60"/>
      <c r="E20" s="61"/>
      <c r="F20" s="91"/>
      <c r="G20" s="56"/>
      <c r="H20" s="56"/>
      <c r="I20" s="62"/>
      <c r="J20" s="62"/>
      <c r="K20" s="62">
        <f t="shared" si="0"/>
        <v>0</v>
      </c>
      <c r="L20" s="62" t="str">
        <f t="shared" si="1"/>
        <v/>
      </c>
      <c r="M20" s="63"/>
      <c r="N20" s="64"/>
      <c r="O20" s="64"/>
      <c r="P20" s="72"/>
    </row>
    <row r="21" s="77" customFormat="1" ht="16.5" customHeight="1" spans="1:16">
      <c r="A21" s="56"/>
      <c r="B21" s="60"/>
      <c r="C21" s="60"/>
      <c r="D21" s="60"/>
      <c r="E21" s="61"/>
      <c r="F21" s="91"/>
      <c r="G21" s="56"/>
      <c r="H21" s="56"/>
      <c r="I21" s="62"/>
      <c r="J21" s="62"/>
      <c r="K21" s="62">
        <f t="shared" si="0"/>
        <v>0</v>
      </c>
      <c r="L21" s="62" t="str">
        <f t="shared" si="1"/>
        <v/>
      </c>
      <c r="M21" s="63"/>
      <c r="N21" s="64"/>
      <c r="O21" s="64"/>
      <c r="P21" s="72"/>
    </row>
    <row r="22" s="77" customFormat="1" ht="16.5" customHeight="1" spans="1:16">
      <c r="A22" s="56"/>
      <c r="B22" s="60"/>
      <c r="C22" s="60"/>
      <c r="D22" s="60"/>
      <c r="E22" s="61"/>
      <c r="F22" s="91"/>
      <c r="G22" s="56"/>
      <c r="H22" s="56"/>
      <c r="I22" s="62"/>
      <c r="J22" s="62"/>
      <c r="K22" s="62">
        <f t="shared" si="0"/>
        <v>0</v>
      </c>
      <c r="L22" s="62" t="str">
        <f t="shared" si="1"/>
        <v/>
      </c>
      <c r="M22" s="63"/>
      <c r="N22" s="64"/>
      <c r="O22" s="64"/>
      <c r="P22" s="72"/>
    </row>
    <row r="23" s="77" customFormat="1" ht="16.5" customHeight="1" spans="1:16">
      <c r="A23" s="56"/>
      <c r="B23" s="60"/>
      <c r="C23" s="60"/>
      <c r="D23" s="60"/>
      <c r="E23" s="61"/>
      <c r="F23" s="91"/>
      <c r="G23" s="56"/>
      <c r="H23" s="56"/>
      <c r="I23" s="62"/>
      <c r="J23" s="62"/>
      <c r="K23" s="62">
        <f t="shared" si="0"/>
        <v>0</v>
      </c>
      <c r="L23" s="62" t="str">
        <f t="shared" si="1"/>
        <v/>
      </c>
      <c r="M23" s="63"/>
      <c r="N23" s="64"/>
      <c r="O23" s="64"/>
      <c r="P23" s="72"/>
    </row>
    <row r="24" s="77" customFormat="1" ht="16.5" customHeight="1" spans="1:16">
      <c r="A24" s="56"/>
      <c r="B24" s="60"/>
      <c r="C24" s="60"/>
      <c r="D24" s="60"/>
      <c r="E24" s="61"/>
      <c r="F24" s="91"/>
      <c r="G24" s="56"/>
      <c r="H24" s="56"/>
      <c r="I24" s="62"/>
      <c r="J24" s="62"/>
      <c r="K24" s="62">
        <f t="shared" si="0"/>
        <v>0</v>
      </c>
      <c r="L24" s="62" t="str">
        <f t="shared" si="1"/>
        <v/>
      </c>
      <c r="M24" s="63"/>
      <c r="N24" s="64"/>
      <c r="O24" s="64"/>
      <c r="P24" s="72"/>
    </row>
    <row r="25" s="77" customFormat="1" ht="16.5" customHeight="1" spans="1:16">
      <c r="A25" s="56"/>
      <c r="B25" s="60"/>
      <c r="C25" s="60"/>
      <c r="D25" s="60"/>
      <c r="E25" s="61"/>
      <c r="F25" s="91"/>
      <c r="G25" s="56"/>
      <c r="H25" s="56"/>
      <c r="I25" s="62"/>
      <c r="J25" s="62"/>
      <c r="K25" s="62">
        <f t="shared" si="0"/>
        <v>0</v>
      </c>
      <c r="L25" s="62" t="str">
        <f t="shared" si="1"/>
        <v/>
      </c>
      <c r="M25" s="63"/>
      <c r="N25" s="64"/>
      <c r="O25" s="64"/>
      <c r="P25" s="72"/>
    </row>
    <row r="26" s="77" customFormat="1" ht="16.5" customHeight="1" spans="1:16">
      <c r="A26" s="56"/>
      <c r="B26" s="60"/>
      <c r="C26" s="60"/>
      <c r="D26" s="60"/>
      <c r="E26" s="61"/>
      <c r="F26" s="91"/>
      <c r="G26" s="56"/>
      <c r="H26" s="56"/>
      <c r="I26" s="62"/>
      <c r="J26" s="62"/>
      <c r="K26" s="62">
        <f t="shared" si="0"/>
        <v>0</v>
      </c>
      <c r="L26" s="62" t="str">
        <f t="shared" si="1"/>
        <v/>
      </c>
      <c r="M26" s="63"/>
      <c r="N26" s="64"/>
      <c r="O26" s="64"/>
      <c r="P26" s="72"/>
    </row>
    <row r="27" s="77" customFormat="1" ht="17.25" customHeight="1" spans="1:16">
      <c r="A27" s="128" t="s">
        <v>280</v>
      </c>
      <c r="B27" s="175"/>
      <c r="C27" s="134"/>
      <c r="D27" s="162"/>
      <c r="E27" s="162"/>
      <c r="F27" s="162" t="s">
        <v>241</v>
      </c>
      <c r="G27" s="63"/>
      <c r="H27" s="63"/>
      <c r="I27" s="62">
        <f>SUM(I6:I26)</f>
        <v>0</v>
      </c>
      <c r="J27" s="62">
        <f>SUM(J6:J26)</f>
        <v>0</v>
      </c>
      <c r="K27" s="62">
        <f t="shared" ref="K27:K29" si="2">J27-I27</f>
        <v>0</v>
      </c>
      <c r="L27" s="62" t="str">
        <f t="shared" ref="L27:L29" si="3">IF(I27=0,"",K27/I27*100)</f>
        <v/>
      </c>
      <c r="M27" s="63"/>
      <c r="N27" s="64"/>
      <c r="O27" s="64"/>
      <c r="P27" s="72"/>
    </row>
    <row r="28" s="77" customFormat="1" ht="17.25" customHeight="1" spans="1:16">
      <c r="A28" s="128" t="s">
        <v>1178</v>
      </c>
      <c r="B28" s="175"/>
      <c r="C28" s="134"/>
      <c r="D28" s="162"/>
      <c r="E28" s="162"/>
      <c r="F28" s="162" t="s">
        <v>241</v>
      </c>
      <c r="G28" s="63"/>
      <c r="H28" s="63"/>
      <c r="I28" s="62"/>
      <c r="J28" s="62"/>
      <c r="K28" s="62">
        <f t="shared" si="2"/>
        <v>0</v>
      </c>
      <c r="L28" s="62" t="str">
        <f t="shared" si="3"/>
        <v/>
      </c>
      <c r="M28" s="63"/>
      <c r="N28" s="64"/>
      <c r="O28" s="64"/>
      <c r="P28" s="72"/>
    </row>
    <row r="29" s="77" customFormat="1" ht="17.25" customHeight="1" spans="1:16">
      <c r="A29" s="128" t="s">
        <v>280</v>
      </c>
      <c r="B29" s="175"/>
      <c r="C29" s="134"/>
      <c r="D29" s="162"/>
      <c r="E29" s="162"/>
      <c r="F29" s="162" t="s">
        <v>241</v>
      </c>
      <c r="G29" s="63"/>
      <c r="H29" s="63"/>
      <c r="I29" s="62">
        <f>I27-I28</f>
        <v>0</v>
      </c>
      <c r="J29" s="62">
        <f>J27-J28</f>
        <v>0</v>
      </c>
      <c r="K29" s="62">
        <f t="shared" si="2"/>
        <v>0</v>
      </c>
      <c r="L29" s="62" t="str">
        <f t="shared" si="3"/>
        <v/>
      </c>
      <c r="M29" s="63"/>
      <c r="N29" s="64"/>
      <c r="O29" s="64"/>
      <c r="P29" s="72"/>
    </row>
    <row r="30" customHeight="1" spans="1:16">
      <c r="A30" s="68"/>
      <c r="B30" s="68"/>
      <c r="C30" s="68"/>
      <c r="D30" s="68"/>
      <c r="E30" s="64"/>
      <c r="F30" s="64"/>
      <c r="G30" s="64"/>
      <c r="H30" s="84"/>
      <c r="I30" s="84"/>
      <c r="J30" s="84"/>
      <c r="K30" s="84"/>
      <c r="L30" s="84"/>
      <c r="M30" s="84"/>
      <c r="N30" s="64"/>
      <c r="O30" s="64"/>
      <c r="P30" s="65"/>
    </row>
    <row r="31" customHeight="1" spans="1:16">
      <c r="A31" s="71"/>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64"/>
      <c r="B72" s="64"/>
      <c r="C72" s="64"/>
      <c r="D72" s="64"/>
      <c r="E72" s="64"/>
      <c r="F72" s="64"/>
      <c r="G72" s="64"/>
      <c r="H72" s="64"/>
      <c r="I72" s="64"/>
      <c r="J72" s="64"/>
      <c r="K72" s="64"/>
      <c r="L72" s="64"/>
      <c r="M72" s="64"/>
      <c r="N72" s="64"/>
      <c r="O72" s="64"/>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5"/>
      <c r="B77" s="75"/>
      <c r="C77" s="75"/>
      <c r="D77" s="75"/>
      <c r="E77" s="75"/>
      <c r="F77" s="75"/>
      <c r="G77" s="75"/>
      <c r="H77" s="75"/>
      <c r="I77" s="75"/>
      <c r="J77" s="75"/>
      <c r="K77" s="75"/>
      <c r="L77" s="75"/>
      <c r="M77" s="75"/>
      <c r="N77" s="75"/>
      <c r="O77" s="75"/>
      <c r="P77" s="65"/>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row r="87" customHeight="1" spans="1:15">
      <c r="A87" s="76"/>
      <c r="B87" s="76"/>
      <c r="C87" s="76"/>
      <c r="D87" s="76"/>
      <c r="E87" s="76"/>
      <c r="F87" s="76"/>
      <c r="G87" s="76"/>
      <c r="H87" s="76"/>
      <c r="I87" s="76"/>
      <c r="J87" s="76"/>
      <c r="K87" s="76"/>
      <c r="L87" s="76"/>
      <c r="M87" s="76"/>
      <c r="N87" s="76"/>
      <c r="O87" s="76"/>
    </row>
  </sheetData>
  <mergeCells count="6">
    <mergeCell ref="A1:M1"/>
    <mergeCell ref="A2:M2"/>
    <mergeCell ref="A4:D4"/>
    <mergeCell ref="A27:C27"/>
    <mergeCell ref="A28:C28"/>
    <mergeCell ref="A29:C29"/>
  </mergeCells>
  <printOptions horizontalCentered="1"/>
  <pageMargins left="0.590551181102362" right="0.590551181102362" top="0.866141732283464" bottom="0.866141732283464" header="0.47244094488189" footer="0.590551181102362"/>
  <pageSetup paperSize="9" scale="97" fitToHeight="0" orientation="landscape" blackAndWhite="1"/>
  <headerFooter scaleWithDoc="0">
    <oddFooter>&amp;L&amp;"宋体,常规"&amp;11被评估单位填表人：
填表日期：2015年  月&amp;R&amp;"宋体,常规"&amp;11评估人员：</oddFooter>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
    <pageSetUpPr fitToPage="1"/>
  </sheetPr>
  <dimension ref="A1:R88"/>
  <sheetViews>
    <sheetView view="pageBreakPreview" zoomScaleNormal="100" workbookViewId="0">
      <selection activeCell="K3" sqref="K3"/>
    </sheetView>
  </sheetViews>
  <sheetFormatPr defaultColWidth="9" defaultRowHeight="15.75" customHeight="1"/>
  <cols>
    <col min="1" max="1" width="4.66666666666667" style="48" customWidth="1"/>
    <col min="2" max="2" width="11" style="48" customWidth="1"/>
    <col min="3" max="3" width="9.83333333333333" style="48" customWidth="1"/>
    <col min="4" max="4" width="5" style="48" customWidth="1"/>
    <col min="5" max="5" width="5.33333333333333" style="48" customWidth="1"/>
    <col min="6" max="6" width="5" style="48" customWidth="1"/>
    <col min="7" max="7" width="6" style="48" customWidth="1"/>
    <col min="8" max="8" width="6.5" style="48" customWidth="1"/>
    <col min="9" max="9" width="5.66666666666667" style="48" customWidth="1"/>
    <col min="10" max="10" width="6.5" style="48" customWidth="1"/>
    <col min="11" max="11" width="9.5" style="48" customWidth="1"/>
    <col min="12" max="12" width="7.66666666666667" style="48" customWidth="1"/>
    <col min="13" max="13" width="5.5" style="48" customWidth="1"/>
    <col min="14" max="14" width="6.83333333333333" style="48" customWidth="1"/>
    <col min="15" max="15" width="8.16666666666667" style="48" customWidth="1"/>
    <col min="16" max="16" width="6.83333333333333" style="48" customWidth="1"/>
    <col min="17" max="17" width="5.5" style="48" customWidth="1"/>
    <col min="18" max="18" width="8.16666666666667" style="48" customWidth="1"/>
    <col min="19" max="16384" width="9" style="48"/>
  </cols>
  <sheetData>
    <row r="1" s="46" customFormat="1" ht="30" customHeight="1" spans="1:18">
      <c r="A1" s="49" t="s">
        <v>1179</v>
      </c>
      <c r="B1" s="49"/>
      <c r="C1" s="49"/>
      <c r="D1" s="49"/>
      <c r="E1" s="49"/>
      <c r="F1" s="49"/>
      <c r="G1" s="49"/>
      <c r="H1" s="49"/>
      <c r="I1" s="49"/>
      <c r="J1" s="49"/>
      <c r="K1" s="49"/>
      <c r="L1" s="49"/>
      <c r="M1" s="49"/>
      <c r="N1" s="49"/>
      <c r="O1" s="49"/>
      <c r="P1" s="49"/>
      <c r="Q1" s="49"/>
      <c r="R1" s="49"/>
    </row>
    <row r="2" s="77" customFormat="1" customHeight="1" spans="1:18">
      <c r="A2" s="50" t="str">
        <f>公用信息!E7</f>
        <v>评估基准日：2025年10月31日</v>
      </c>
      <c r="B2" s="50"/>
      <c r="C2" s="50"/>
      <c r="D2" s="50"/>
      <c r="E2" s="50"/>
      <c r="F2" s="50"/>
      <c r="G2" s="50"/>
      <c r="H2" s="50"/>
      <c r="I2" s="50"/>
      <c r="J2" s="50"/>
      <c r="K2" s="51"/>
      <c r="L2" s="51"/>
      <c r="M2" s="51"/>
      <c r="N2" s="51"/>
      <c r="O2" s="51"/>
      <c r="P2" s="154"/>
      <c r="Q2" s="154"/>
      <c r="R2" s="154"/>
    </row>
    <row r="3" s="77" customFormat="1" customHeight="1" spans="1:18">
      <c r="A3" s="50"/>
      <c r="B3" s="50"/>
      <c r="C3" s="50"/>
      <c r="D3" s="50"/>
      <c r="E3" s="50"/>
      <c r="F3" s="50"/>
      <c r="G3" s="50"/>
      <c r="H3" s="50"/>
      <c r="I3" s="50"/>
      <c r="J3" s="50"/>
      <c r="K3" s="51"/>
      <c r="L3" s="51"/>
      <c r="M3" s="51"/>
      <c r="N3" s="51"/>
      <c r="O3" s="51"/>
      <c r="P3" s="154"/>
      <c r="Q3" s="154"/>
      <c r="R3" s="155" t="s">
        <v>1180</v>
      </c>
    </row>
    <row r="4" s="77" customFormat="1" customHeight="1" spans="1:18">
      <c r="A4" s="90" t="str">
        <f>公用信息!E6</f>
        <v>被评估单位：杭州建德杭氧气体有限公司</v>
      </c>
      <c r="B4" s="52"/>
      <c r="C4" s="52"/>
      <c r="D4" s="52"/>
      <c r="E4" s="52"/>
      <c r="F4" s="52"/>
      <c r="G4" s="52"/>
      <c r="H4" s="52"/>
      <c r="I4" s="52"/>
      <c r="J4" s="52"/>
      <c r="K4" s="52"/>
      <c r="L4" s="52"/>
      <c r="M4" s="52"/>
      <c r="N4" s="52"/>
      <c r="O4" s="52"/>
      <c r="R4" s="135" t="e">
        <f>#REF!</f>
        <v>#REF!</v>
      </c>
    </row>
    <row r="5" s="78" customFormat="1" customHeight="1" spans="1:18">
      <c r="A5" s="56" t="s">
        <v>175</v>
      </c>
      <c r="B5" s="56" t="s">
        <v>1172</v>
      </c>
      <c r="C5" s="166" t="s">
        <v>383</v>
      </c>
      <c r="D5" s="166" t="s">
        <v>375</v>
      </c>
      <c r="E5" s="56" t="s">
        <v>374</v>
      </c>
      <c r="F5" s="56" t="s">
        <v>1181</v>
      </c>
      <c r="G5" s="56" t="s">
        <v>1182</v>
      </c>
      <c r="H5" s="56" t="s">
        <v>111</v>
      </c>
      <c r="I5" s="56"/>
      <c r="J5" s="56"/>
      <c r="K5" s="56"/>
      <c r="L5" s="56" t="s">
        <v>112</v>
      </c>
      <c r="M5" s="56"/>
      <c r="N5" s="56"/>
      <c r="O5" s="56"/>
      <c r="P5" s="100" t="s">
        <v>113</v>
      </c>
      <c r="Q5" s="160" t="s">
        <v>114</v>
      </c>
      <c r="R5" s="160" t="s">
        <v>247</v>
      </c>
    </row>
    <row r="6" s="78" customFormat="1" ht="15" spans="1:18">
      <c r="A6" s="56"/>
      <c r="B6" s="56"/>
      <c r="C6" s="169"/>
      <c r="D6" s="169"/>
      <c r="E6" s="56"/>
      <c r="F6" s="56"/>
      <c r="G6" s="56"/>
      <c r="H6" s="56" t="s">
        <v>1183</v>
      </c>
      <c r="I6" s="56" t="s">
        <v>1184</v>
      </c>
      <c r="J6" s="56" t="s">
        <v>1185</v>
      </c>
      <c r="K6" s="56" t="s">
        <v>174</v>
      </c>
      <c r="L6" s="56" t="s">
        <v>1183</v>
      </c>
      <c r="M6" s="56" t="s">
        <v>1184</v>
      </c>
      <c r="N6" s="56" t="s">
        <v>1185</v>
      </c>
      <c r="O6" s="56" t="s">
        <v>174</v>
      </c>
      <c r="P6" s="101"/>
      <c r="Q6" s="173"/>
      <c r="R6" s="173"/>
    </row>
    <row r="7" s="77" customFormat="1" customHeight="1" spans="1:18">
      <c r="A7" s="56"/>
      <c r="B7" s="60"/>
      <c r="C7" s="60"/>
      <c r="D7" s="60"/>
      <c r="E7" s="60"/>
      <c r="F7" s="91"/>
      <c r="G7" s="91"/>
      <c r="H7" s="62"/>
      <c r="I7" s="62"/>
      <c r="J7" s="62"/>
      <c r="K7" s="62">
        <f>SUM(H7:J7)</f>
        <v>0</v>
      </c>
      <c r="L7" s="62"/>
      <c r="M7" s="62"/>
      <c r="N7" s="62"/>
      <c r="O7" s="62">
        <f>SUM(L7:N7)</f>
        <v>0</v>
      </c>
      <c r="P7" s="62">
        <f>O7-K7</f>
        <v>0</v>
      </c>
      <c r="Q7" s="62" t="str">
        <f>IF(K7=0,"",P7/K7*100)</f>
        <v/>
      </c>
      <c r="R7" s="174"/>
    </row>
    <row r="8" s="77" customFormat="1" customHeight="1" spans="1:18">
      <c r="A8" s="56"/>
      <c r="B8" s="60"/>
      <c r="C8" s="60"/>
      <c r="D8" s="60"/>
      <c r="E8" s="60"/>
      <c r="F8" s="91"/>
      <c r="G8" s="91"/>
      <c r="H8" s="62"/>
      <c r="I8" s="62"/>
      <c r="J8" s="62"/>
      <c r="K8" s="62">
        <f t="shared" ref="K8:K26" si="0">SUM(H8:J8)</f>
        <v>0</v>
      </c>
      <c r="L8" s="62"/>
      <c r="M8" s="62"/>
      <c r="N8" s="62"/>
      <c r="O8" s="62">
        <f t="shared" ref="O8:O26" si="1">SUM(L8:N8)</f>
        <v>0</v>
      </c>
      <c r="P8" s="62">
        <f t="shared" ref="P8:P26" si="2">O8-K8</f>
        <v>0</v>
      </c>
      <c r="Q8" s="62" t="str">
        <f t="shared" ref="Q8:Q26" si="3">IF(K8=0,"",P8/K8*100)</f>
        <v/>
      </c>
      <c r="R8" s="174"/>
    </row>
    <row r="9" s="77" customFormat="1" customHeight="1" spans="1:18">
      <c r="A9" s="56"/>
      <c r="B9" s="60"/>
      <c r="C9" s="60"/>
      <c r="D9" s="60"/>
      <c r="E9" s="60"/>
      <c r="F9" s="91"/>
      <c r="G9" s="91"/>
      <c r="H9" s="62"/>
      <c r="I9" s="62"/>
      <c r="J9" s="62"/>
      <c r="K9" s="62">
        <f t="shared" si="0"/>
        <v>0</v>
      </c>
      <c r="L9" s="62"/>
      <c r="M9" s="62"/>
      <c r="N9" s="62"/>
      <c r="O9" s="62">
        <f t="shared" si="1"/>
        <v>0</v>
      </c>
      <c r="P9" s="62">
        <f t="shared" si="2"/>
        <v>0</v>
      </c>
      <c r="Q9" s="62" t="str">
        <f t="shared" si="3"/>
        <v/>
      </c>
      <c r="R9" s="174"/>
    </row>
    <row r="10" s="77" customFormat="1" customHeight="1" spans="1:18">
      <c r="A10" s="56"/>
      <c r="B10" s="60"/>
      <c r="C10" s="60"/>
      <c r="D10" s="60"/>
      <c r="E10" s="60"/>
      <c r="F10" s="91"/>
      <c r="G10" s="91"/>
      <c r="H10" s="62"/>
      <c r="I10" s="62"/>
      <c r="J10" s="62"/>
      <c r="K10" s="62">
        <f t="shared" si="0"/>
        <v>0</v>
      </c>
      <c r="L10" s="62"/>
      <c r="M10" s="62"/>
      <c r="N10" s="62"/>
      <c r="O10" s="62">
        <f t="shared" si="1"/>
        <v>0</v>
      </c>
      <c r="P10" s="62">
        <f t="shared" si="2"/>
        <v>0</v>
      </c>
      <c r="Q10" s="62" t="str">
        <f t="shared" si="3"/>
        <v/>
      </c>
      <c r="R10" s="174"/>
    </row>
    <row r="11" s="77" customFormat="1" customHeight="1" spans="1:18">
      <c r="A11" s="56"/>
      <c r="B11" s="60"/>
      <c r="C11" s="60"/>
      <c r="D11" s="60"/>
      <c r="E11" s="60"/>
      <c r="F11" s="91"/>
      <c r="G11" s="91"/>
      <c r="H11" s="62"/>
      <c r="I11" s="62"/>
      <c r="J11" s="62"/>
      <c r="K11" s="62">
        <f t="shared" si="0"/>
        <v>0</v>
      </c>
      <c r="L11" s="62"/>
      <c r="M11" s="62"/>
      <c r="N11" s="62"/>
      <c r="O11" s="62">
        <f t="shared" si="1"/>
        <v>0</v>
      </c>
      <c r="P11" s="62">
        <f t="shared" si="2"/>
        <v>0</v>
      </c>
      <c r="Q11" s="62" t="str">
        <f t="shared" si="3"/>
        <v/>
      </c>
      <c r="R11" s="174"/>
    </row>
    <row r="12" s="77" customFormat="1" customHeight="1" spans="1:18">
      <c r="A12" s="56"/>
      <c r="B12" s="60"/>
      <c r="C12" s="60"/>
      <c r="D12" s="60"/>
      <c r="E12" s="60"/>
      <c r="F12" s="91"/>
      <c r="G12" s="91"/>
      <c r="H12" s="62"/>
      <c r="I12" s="62"/>
      <c r="J12" s="62"/>
      <c r="K12" s="62">
        <f t="shared" si="0"/>
        <v>0</v>
      </c>
      <c r="L12" s="62"/>
      <c r="M12" s="62"/>
      <c r="N12" s="62"/>
      <c r="O12" s="62">
        <f t="shared" si="1"/>
        <v>0</v>
      </c>
      <c r="P12" s="62">
        <f t="shared" si="2"/>
        <v>0</v>
      </c>
      <c r="Q12" s="62" t="str">
        <f t="shared" si="3"/>
        <v/>
      </c>
      <c r="R12" s="174"/>
    </row>
    <row r="13" s="77" customFormat="1" customHeight="1" spans="1:18">
      <c r="A13" s="56"/>
      <c r="B13" s="60"/>
      <c r="C13" s="60"/>
      <c r="D13" s="60"/>
      <c r="E13" s="60"/>
      <c r="F13" s="91"/>
      <c r="G13" s="91"/>
      <c r="H13" s="62"/>
      <c r="I13" s="62"/>
      <c r="J13" s="62"/>
      <c r="K13" s="62">
        <f t="shared" si="0"/>
        <v>0</v>
      </c>
      <c r="L13" s="62"/>
      <c r="M13" s="62"/>
      <c r="N13" s="62"/>
      <c r="O13" s="62">
        <f t="shared" si="1"/>
        <v>0</v>
      </c>
      <c r="P13" s="62">
        <f t="shared" si="2"/>
        <v>0</v>
      </c>
      <c r="Q13" s="62" t="str">
        <f t="shared" si="3"/>
        <v/>
      </c>
      <c r="R13" s="174"/>
    </row>
    <row r="14" s="77" customFormat="1" customHeight="1" spans="1:18">
      <c r="A14" s="56"/>
      <c r="B14" s="60"/>
      <c r="C14" s="60"/>
      <c r="D14" s="60"/>
      <c r="E14" s="60"/>
      <c r="F14" s="91"/>
      <c r="G14" s="91"/>
      <c r="H14" s="62"/>
      <c r="I14" s="62"/>
      <c r="J14" s="62"/>
      <c r="K14" s="62">
        <f t="shared" si="0"/>
        <v>0</v>
      </c>
      <c r="L14" s="62"/>
      <c r="M14" s="62"/>
      <c r="N14" s="62"/>
      <c r="O14" s="62">
        <f t="shared" si="1"/>
        <v>0</v>
      </c>
      <c r="P14" s="62">
        <f t="shared" si="2"/>
        <v>0</v>
      </c>
      <c r="Q14" s="62" t="str">
        <f t="shared" si="3"/>
        <v/>
      </c>
      <c r="R14" s="174"/>
    </row>
    <row r="15" s="77" customFormat="1" customHeight="1" spans="1:18">
      <c r="A15" s="56"/>
      <c r="B15" s="60"/>
      <c r="C15" s="60"/>
      <c r="D15" s="60"/>
      <c r="E15" s="60"/>
      <c r="F15" s="91"/>
      <c r="G15" s="91"/>
      <c r="H15" s="62"/>
      <c r="I15" s="62"/>
      <c r="J15" s="62"/>
      <c r="K15" s="62">
        <f t="shared" si="0"/>
        <v>0</v>
      </c>
      <c r="L15" s="62"/>
      <c r="M15" s="62"/>
      <c r="N15" s="62"/>
      <c r="O15" s="62">
        <f t="shared" si="1"/>
        <v>0</v>
      </c>
      <c r="P15" s="62">
        <f t="shared" si="2"/>
        <v>0</v>
      </c>
      <c r="Q15" s="62" t="str">
        <f t="shared" si="3"/>
        <v/>
      </c>
      <c r="R15" s="174"/>
    </row>
    <row r="16" s="77" customFormat="1" customHeight="1" spans="1:18">
      <c r="A16" s="56"/>
      <c r="B16" s="60"/>
      <c r="C16" s="60"/>
      <c r="D16" s="60"/>
      <c r="E16" s="60"/>
      <c r="F16" s="91"/>
      <c r="G16" s="91"/>
      <c r="H16" s="62"/>
      <c r="I16" s="62"/>
      <c r="J16" s="62"/>
      <c r="K16" s="62">
        <f t="shared" si="0"/>
        <v>0</v>
      </c>
      <c r="L16" s="62"/>
      <c r="M16" s="62"/>
      <c r="N16" s="62"/>
      <c r="O16" s="62">
        <f t="shared" si="1"/>
        <v>0</v>
      </c>
      <c r="P16" s="62">
        <f t="shared" si="2"/>
        <v>0</v>
      </c>
      <c r="Q16" s="62" t="str">
        <f t="shared" si="3"/>
        <v/>
      </c>
      <c r="R16" s="174"/>
    </row>
    <row r="17" s="77" customFormat="1" customHeight="1" spans="1:18">
      <c r="A17" s="56"/>
      <c r="B17" s="60"/>
      <c r="C17" s="60"/>
      <c r="D17" s="60"/>
      <c r="E17" s="60"/>
      <c r="F17" s="91"/>
      <c r="G17" s="91"/>
      <c r="H17" s="62"/>
      <c r="I17" s="62"/>
      <c r="J17" s="62"/>
      <c r="K17" s="62">
        <f t="shared" si="0"/>
        <v>0</v>
      </c>
      <c r="L17" s="62"/>
      <c r="M17" s="62"/>
      <c r="N17" s="62"/>
      <c r="O17" s="62">
        <f t="shared" si="1"/>
        <v>0</v>
      </c>
      <c r="P17" s="62">
        <f t="shared" si="2"/>
        <v>0</v>
      </c>
      <c r="Q17" s="62" t="str">
        <f t="shared" si="3"/>
        <v/>
      </c>
      <c r="R17" s="174"/>
    </row>
    <row r="18" s="77" customFormat="1" customHeight="1" spans="1:18">
      <c r="A18" s="56"/>
      <c r="B18" s="60"/>
      <c r="C18" s="60"/>
      <c r="D18" s="60"/>
      <c r="E18" s="60"/>
      <c r="F18" s="91"/>
      <c r="G18" s="91"/>
      <c r="H18" s="62"/>
      <c r="I18" s="62"/>
      <c r="J18" s="62"/>
      <c r="K18" s="62">
        <f t="shared" si="0"/>
        <v>0</v>
      </c>
      <c r="L18" s="62"/>
      <c r="M18" s="62"/>
      <c r="N18" s="62"/>
      <c r="O18" s="62">
        <f t="shared" si="1"/>
        <v>0</v>
      </c>
      <c r="P18" s="62">
        <f t="shared" si="2"/>
        <v>0</v>
      </c>
      <c r="Q18" s="62" t="str">
        <f t="shared" si="3"/>
        <v/>
      </c>
      <c r="R18" s="174"/>
    </row>
    <row r="19" s="77" customFormat="1" customHeight="1" spans="1:18">
      <c r="A19" s="56"/>
      <c r="B19" s="60"/>
      <c r="C19" s="60"/>
      <c r="D19" s="60"/>
      <c r="E19" s="60"/>
      <c r="F19" s="91"/>
      <c r="G19" s="91"/>
      <c r="H19" s="62"/>
      <c r="I19" s="62"/>
      <c r="J19" s="62"/>
      <c r="K19" s="62">
        <f t="shared" si="0"/>
        <v>0</v>
      </c>
      <c r="L19" s="62"/>
      <c r="M19" s="62"/>
      <c r="N19" s="62"/>
      <c r="O19" s="62">
        <f t="shared" si="1"/>
        <v>0</v>
      </c>
      <c r="P19" s="62">
        <f t="shared" si="2"/>
        <v>0</v>
      </c>
      <c r="Q19" s="62" t="str">
        <f t="shared" si="3"/>
        <v/>
      </c>
      <c r="R19" s="174"/>
    </row>
    <row r="20" s="77" customFormat="1" customHeight="1" spans="1:18">
      <c r="A20" s="56"/>
      <c r="B20" s="60"/>
      <c r="C20" s="60"/>
      <c r="D20" s="60"/>
      <c r="E20" s="60"/>
      <c r="F20" s="91"/>
      <c r="G20" s="91"/>
      <c r="H20" s="62"/>
      <c r="I20" s="62"/>
      <c r="J20" s="62"/>
      <c r="K20" s="62">
        <f t="shared" si="0"/>
        <v>0</v>
      </c>
      <c r="L20" s="62"/>
      <c r="M20" s="62"/>
      <c r="N20" s="62"/>
      <c r="O20" s="62">
        <f t="shared" si="1"/>
        <v>0</v>
      </c>
      <c r="P20" s="62">
        <f t="shared" si="2"/>
        <v>0</v>
      </c>
      <c r="Q20" s="62" t="str">
        <f t="shared" si="3"/>
        <v/>
      </c>
      <c r="R20" s="174"/>
    </row>
    <row r="21" s="77" customFormat="1" customHeight="1" spans="1:18">
      <c r="A21" s="56"/>
      <c r="B21" s="60"/>
      <c r="C21" s="60"/>
      <c r="D21" s="60"/>
      <c r="E21" s="60"/>
      <c r="F21" s="91"/>
      <c r="G21" s="91"/>
      <c r="H21" s="62"/>
      <c r="I21" s="62"/>
      <c r="J21" s="62"/>
      <c r="K21" s="62">
        <f t="shared" si="0"/>
        <v>0</v>
      </c>
      <c r="L21" s="62"/>
      <c r="M21" s="62"/>
      <c r="N21" s="62"/>
      <c r="O21" s="62">
        <f t="shared" si="1"/>
        <v>0</v>
      </c>
      <c r="P21" s="62">
        <f t="shared" si="2"/>
        <v>0</v>
      </c>
      <c r="Q21" s="62" t="str">
        <f t="shared" si="3"/>
        <v/>
      </c>
      <c r="R21" s="174"/>
    </row>
    <row r="22" s="77" customFormat="1" customHeight="1" spans="1:18">
      <c r="A22" s="56"/>
      <c r="B22" s="60"/>
      <c r="C22" s="60"/>
      <c r="D22" s="60"/>
      <c r="E22" s="60"/>
      <c r="F22" s="91"/>
      <c r="G22" s="91"/>
      <c r="H22" s="62"/>
      <c r="I22" s="62"/>
      <c r="J22" s="62"/>
      <c r="K22" s="62">
        <f t="shared" si="0"/>
        <v>0</v>
      </c>
      <c r="L22" s="62"/>
      <c r="M22" s="62"/>
      <c r="N22" s="62"/>
      <c r="O22" s="62">
        <f t="shared" si="1"/>
        <v>0</v>
      </c>
      <c r="P22" s="62">
        <f t="shared" si="2"/>
        <v>0</v>
      </c>
      <c r="Q22" s="62" t="str">
        <f t="shared" si="3"/>
        <v/>
      </c>
      <c r="R22" s="174"/>
    </row>
    <row r="23" s="77" customFormat="1" customHeight="1" spans="1:18">
      <c r="A23" s="56"/>
      <c r="B23" s="60"/>
      <c r="C23" s="60"/>
      <c r="D23" s="60"/>
      <c r="E23" s="60"/>
      <c r="F23" s="91"/>
      <c r="G23" s="91"/>
      <c r="H23" s="62"/>
      <c r="I23" s="62"/>
      <c r="J23" s="62"/>
      <c r="K23" s="62">
        <f t="shared" si="0"/>
        <v>0</v>
      </c>
      <c r="L23" s="62"/>
      <c r="M23" s="62"/>
      <c r="N23" s="62"/>
      <c r="O23" s="62">
        <f t="shared" si="1"/>
        <v>0</v>
      </c>
      <c r="P23" s="62">
        <f t="shared" si="2"/>
        <v>0</v>
      </c>
      <c r="Q23" s="62" t="str">
        <f t="shared" si="3"/>
        <v/>
      </c>
      <c r="R23" s="174"/>
    </row>
    <row r="24" s="77" customFormat="1" customHeight="1" spans="1:18">
      <c r="A24" s="56"/>
      <c r="B24" s="60"/>
      <c r="C24" s="60"/>
      <c r="D24" s="60"/>
      <c r="E24" s="60"/>
      <c r="F24" s="91"/>
      <c r="G24" s="91"/>
      <c r="H24" s="62"/>
      <c r="I24" s="62"/>
      <c r="J24" s="62"/>
      <c r="K24" s="62">
        <f t="shared" si="0"/>
        <v>0</v>
      </c>
      <c r="L24" s="62"/>
      <c r="M24" s="62"/>
      <c r="N24" s="62"/>
      <c r="O24" s="62">
        <f t="shared" si="1"/>
        <v>0</v>
      </c>
      <c r="P24" s="62">
        <f t="shared" si="2"/>
        <v>0</v>
      </c>
      <c r="Q24" s="62" t="str">
        <f t="shared" si="3"/>
        <v/>
      </c>
      <c r="R24" s="174"/>
    </row>
    <row r="25" s="77" customFormat="1" customHeight="1" spans="1:18">
      <c r="A25" s="56"/>
      <c r="B25" s="60"/>
      <c r="C25" s="60"/>
      <c r="D25" s="60"/>
      <c r="E25" s="60"/>
      <c r="F25" s="91"/>
      <c r="G25" s="91"/>
      <c r="H25" s="62"/>
      <c r="I25" s="62"/>
      <c r="J25" s="62"/>
      <c r="K25" s="62">
        <f t="shared" si="0"/>
        <v>0</v>
      </c>
      <c r="L25" s="62"/>
      <c r="M25" s="62"/>
      <c r="N25" s="62"/>
      <c r="O25" s="62">
        <f t="shared" si="1"/>
        <v>0</v>
      </c>
      <c r="P25" s="62">
        <f t="shared" si="2"/>
        <v>0</v>
      </c>
      <c r="Q25" s="62" t="str">
        <f t="shared" si="3"/>
        <v/>
      </c>
      <c r="R25" s="174"/>
    </row>
    <row r="26" s="77" customFormat="1" customHeight="1" spans="1:18">
      <c r="A26" s="56"/>
      <c r="B26" s="60"/>
      <c r="C26" s="60"/>
      <c r="D26" s="60"/>
      <c r="E26" s="60"/>
      <c r="F26" s="91"/>
      <c r="G26" s="91"/>
      <c r="H26" s="62"/>
      <c r="I26" s="62"/>
      <c r="J26" s="62"/>
      <c r="K26" s="62">
        <f t="shared" si="0"/>
        <v>0</v>
      </c>
      <c r="L26" s="62"/>
      <c r="M26" s="62"/>
      <c r="N26" s="62"/>
      <c r="O26" s="62">
        <f t="shared" si="1"/>
        <v>0</v>
      </c>
      <c r="P26" s="62">
        <f t="shared" si="2"/>
        <v>0</v>
      </c>
      <c r="Q26" s="62" t="str">
        <f t="shared" si="3"/>
        <v/>
      </c>
      <c r="R26" s="174"/>
    </row>
    <row r="27" s="77" customFormat="1" customHeight="1" spans="1:18">
      <c r="A27" s="128" t="s">
        <v>280</v>
      </c>
      <c r="B27" s="175"/>
      <c r="C27" s="134"/>
      <c r="D27" s="162"/>
      <c r="E27" s="162"/>
      <c r="F27" s="162" t="s">
        <v>241</v>
      </c>
      <c r="G27" s="63"/>
      <c r="H27" s="62">
        <f t="shared" ref="H27:O27" si="4">SUM(H7:H26)</f>
        <v>0</v>
      </c>
      <c r="I27" s="62">
        <f t="shared" si="4"/>
        <v>0</v>
      </c>
      <c r="J27" s="62">
        <f t="shared" si="4"/>
        <v>0</v>
      </c>
      <c r="K27" s="62">
        <f t="shared" si="4"/>
        <v>0</v>
      </c>
      <c r="L27" s="62">
        <f t="shared" si="4"/>
        <v>0</v>
      </c>
      <c r="M27" s="62">
        <f t="shared" si="4"/>
        <v>0</v>
      </c>
      <c r="N27" s="62">
        <f t="shared" si="4"/>
        <v>0</v>
      </c>
      <c r="O27" s="62">
        <f t="shared" si="4"/>
        <v>0</v>
      </c>
      <c r="P27" s="62">
        <f t="shared" ref="P27:P29" si="5">O27-K27</f>
        <v>0</v>
      </c>
      <c r="Q27" s="62" t="str">
        <f t="shared" ref="Q27:Q29" si="6">IF(K27=0,"",P27/K27*100)</f>
        <v/>
      </c>
      <c r="R27" s="174"/>
    </row>
    <row r="28" s="77" customFormat="1" customHeight="1" spans="1:18">
      <c r="A28" s="128" t="s">
        <v>1186</v>
      </c>
      <c r="B28" s="175"/>
      <c r="C28" s="134"/>
      <c r="D28" s="162"/>
      <c r="E28" s="162"/>
      <c r="F28" s="162" t="s">
        <v>241</v>
      </c>
      <c r="G28" s="63"/>
      <c r="H28" s="62"/>
      <c r="I28" s="62"/>
      <c r="J28" s="62"/>
      <c r="K28" s="62"/>
      <c r="L28" s="62"/>
      <c r="M28" s="62"/>
      <c r="N28" s="62"/>
      <c r="O28" s="62"/>
      <c r="P28" s="62">
        <f t="shared" si="5"/>
        <v>0</v>
      </c>
      <c r="Q28" s="62" t="str">
        <f t="shared" si="6"/>
        <v/>
      </c>
      <c r="R28" s="174"/>
    </row>
    <row r="29" s="77" customFormat="1" customHeight="1" spans="1:18">
      <c r="A29" s="128" t="s">
        <v>280</v>
      </c>
      <c r="B29" s="175"/>
      <c r="C29" s="134"/>
      <c r="D29" s="162"/>
      <c r="E29" s="162"/>
      <c r="F29" s="162" t="s">
        <v>241</v>
      </c>
      <c r="G29" s="63"/>
      <c r="H29" s="62">
        <f t="shared" ref="H29:O29" si="7">H27-H28</f>
        <v>0</v>
      </c>
      <c r="I29" s="62">
        <f t="shared" si="7"/>
        <v>0</v>
      </c>
      <c r="J29" s="62">
        <f t="shared" si="7"/>
        <v>0</v>
      </c>
      <c r="K29" s="62">
        <f t="shared" si="7"/>
        <v>0</v>
      </c>
      <c r="L29" s="62">
        <f t="shared" si="7"/>
        <v>0</v>
      </c>
      <c r="M29" s="62">
        <f t="shared" si="7"/>
        <v>0</v>
      </c>
      <c r="N29" s="62">
        <f t="shared" si="7"/>
        <v>0</v>
      </c>
      <c r="O29" s="62">
        <f t="shared" si="7"/>
        <v>0</v>
      </c>
      <c r="P29" s="62">
        <f t="shared" si="5"/>
        <v>0</v>
      </c>
      <c r="Q29" s="62" t="str">
        <f t="shared" si="6"/>
        <v/>
      </c>
      <c r="R29" s="174"/>
    </row>
    <row r="30" customHeight="1" spans="1:18">
      <c r="A30" s="68"/>
      <c r="B30" s="68"/>
      <c r="C30" s="68"/>
      <c r="D30" s="68"/>
      <c r="E30" s="68"/>
      <c r="F30" s="64"/>
      <c r="G30" s="64"/>
      <c r="H30" s="64"/>
      <c r="I30" s="64"/>
      <c r="J30" s="64"/>
      <c r="K30" s="84"/>
      <c r="L30" s="84"/>
      <c r="M30" s="84"/>
      <c r="N30" s="84"/>
      <c r="O30" s="84"/>
      <c r="P30" s="163"/>
      <c r="Q30" s="163"/>
      <c r="R30" s="163"/>
    </row>
    <row r="31" customHeight="1" spans="1:18">
      <c r="A31" s="71"/>
      <c r="B31" s="64"/>
      <c r="C31" s="64"/>
      <c r="D31" s="64"/>
      <c r="E31" s="64"/>
      <c r="F31" s="64"/>
      <c r="G31" s="64"/>
      <c r="H31" s="64"/>
      <c r="I31" s="64"/>
      <c r="J31" s="64"/>
      <c r="K31" s="64"/>
      <c r="L31" s="64"/>
      <c r="M31" s="64"/>
      <c r="N31" s="64"/>
      <c r="O31" s="64"/>
      <c r="P31" s="65"/>
    </row>
    <row r="32" customHeight="1" spans="1:18">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64"/>
      <c r="B72" s="64"/>
      <c r="C72" s="64"/>
      <c r="D72" s="64"/>
      <c r="E72" s="64"/>
      <c r="F72" s="64"/>
      <c r="G72" s="64"/>
      <c r="H72" s="64"/>
      <c r="I72" s="64"/>
      <c r="J72" s="64"/>
      <c r="K72" s="64"/>
      <c r="L72" s="64"/>
      <c r="M72" s="64"/>
      <c r="N72" s="64"/>
      <c r="O72" s="64"/>
      <c r="P72" s="65"/>
    </row>
    <row r="73" customHeight="1" spans="1:16">
      <c r="A73" s="64"/>
      <c r="B73" s="64"/>
      <c r="C73" s="64"/>
      <c r="D73" s="64"/>
      <c r="E73" s="64"/>
      <c r="F73" s="64"/>
      <c r="G73" s="64"/>
      <c r="H73" s="64"/>
      <c r="I73" s="64"/>
      <c r="J73" s="64"/>
      <c r="K73" s="64"/>
      <c r="L73" s="64"/>
      <c r="M73" s="64"/>
      <c r="N73" s="64"/>
      <c r="O73" s="64"/>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5"/>
      <c r="B77" s="75"/>
      <c r="C77" s="75"/>
      <c r="D77" s="75"/>
      <c r="E77" s="75"/>
      <c r="F77" s="75"/>
      <c r="G77" s="75"/>
      <c r="H77" s="75"/>
      <c r="I77" s="75"/>
      <c r="J77" s="75"/>
      <c r="K77" s="75"/>
      <c r="L77" s="75"/>
      <c r="M77" s="75"/>
      <c r="N77" s="75"/>
      <c r="O77" s="75"/>
      <c r="P77" s="65"/>
    </row>
    <row r="78" customHeight="1" spans="1:16">
      <c r="A78" s="75"/>
      <c r="B78" s="75"/>
      <c r="C78" s="75"/>
      <c r="D78" s="75"/>
      <c r="E78" s="75"/>
      <c r="F78" s="75"/>
      <c r="G78" s="75"/>
      <c r="H78" s="75"/>
      <c r="I78" s="75"/>
      <c r="J78" s="75"/>
      <c r="K78" s="75"/>
      <c r="L78" s="75"/>
      <c r="M78" s="75"/>
      <c r="N78" s="75"/>
      <c r="O78" s="75"/>
      <c r="P78" s="65"/>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row r="87" customHeight="1" spans="1:15">
      <c r="A87" s="76"/>
      <c r="B87" s="76"/>
      <c r="C87" s="76"/>
      <c r="D87" s="76"/>
      <c r="E87" s="76"/>
      <c r="F87" s="76"/>
      <c r="G87" s="76"/>
      <c r="H87" s="76"/>
      <c r="I87" s="76"/>
      <c r="J87" s="76"/>
      <c r="K87" s="76"/>
      <c r="L87" s="76"/>
      <c r="M87" s="76"/>
      <c r="N87" s="76"/>
      <c r="O87" s="76"/>
    </row>
    <row r="88" customHeight="1" spans="1:15">
      <c r="A88" s="76"/>
      <c r="B88" s="76"/>
      <c r="C88" s="76"/>
      <c r="D88" s="76"/>
      <c r="E88" s="76"/>
      <c r="F88" s="76"/>
      <c r="G88" s="76"/>
      <c r="H88" s="76"/>
      <c r="I88" s="76"/>
      <c r="J88" s="76"/>
      <c r="K88" s="76"/>
      <c r="L88" s="76"/>
      <c r="M88" s="76"/>
      <c r="N88" s="76"/>
      <c r="O88" s="76"/>
    </row>
  </sheetData>
  <mergeCells count="17">
    <mergeCell ref="A1:R1"/>
    <mergeCell ref="A2:R2"/>
    <mergeCell ref="H5:K5"/>
    <mergeCell ref="L5:O5"/>
    <mergeCell ref="A27:C27"/>
    <mergeCell ref="A28:C28"/>
    <mergeCell ref="A29:C29"/>
    <mergeCell ref="A5:A6"/>
    <mergeCell ref="B5:B6"/>
    <mergeCell ref="C5:C6"/>
    <mergeCell ref="D5:D6"/>
    <mergeCell ref="E5:E6"/>
    <mergeCell ref="F5:F6"/>
    <mergeCell ref="G5:G6"/>
    <mergeCell ref="P5:P6"/>
    <mergeCell ref="Q5:Q6"/>
    <mergeCell ref="R5:R6"/>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P86"/>
  <sheetViews>
    <sheetView view="pageBreakPreview" zoomScaleNormal="100" workbookViewId="0">
      <selection activeCell="F4" sqref="F4:G4"/>
    </sheetView>
  </sheetViews>
  <sheetFormatPr defaultColWidth="9" defaultRowHeight="15.75" customHeight="1"/>
  <cols>
    <col min="1" max="1" width="5.33333333333333" style="396" customWidth="1"/>
    <col min="2" max="2" width="19.3333333333333" style="396" customWidth="1"/>
    <col min="3" max="3" width="8.5" style="396" customWidth="1"/>
    <col min="4" max="4" width="12.3333333333333" style="396" customWidth="1" outlineLevel="1"/>
    <col min="5" max="5" width="13.8333333333333" style="396" customWidth="1" outlineLevel="1"/>
    <col min="6" max="6" width="15.5" style="396" customWidth="1"/>
    <col min="7" max="7" width="13.8333333333333" style="396" customWidth="1"/>
    <col min="8" max="8" width="13.5" style="396" customWidth="1"/>
    <col min="9" max="9" width="10" style="396" customWidth="1"/>
    <col min="10" max="10" width="11" style="396" customWidth="1"/>
    <col min="11" max="16384" width="9" style="396"/>
  </cols>
  <sheetData>
    <row r="1" s="392" customFormat="1" ht="30" customHeight="1" spans="1:16">
      <c r="A1" s="397" t="s">
        <v>255</v>
      </c>
      <c r="B1" s="397"/>
      <c r="C1" s="397"/>
      <c r="D1" s="397"/>
      <c r="E1" s="397"/>
      <c r="F1" s="397"/>
      <c r="G1" s="397"/>
      <c r="H1" s="397"/>
      <c r="I1" s="397"/>
      <c r="J1" s="397"/>
    </row>
    <row r="2" s="393" customFormat="1" ht="17.25" customHeight="1" spans="1:16">
      <c r="A2" s="398" t="str">
        <f>公用信息!E7</f>
        <v>评估基准日：2025年10月31日</v>
      </c>
      <c r="B2" s="398"/>
      <c r="C2" s="398"/>
      <c r="D2" s="398"/>
      <c r="E2" s="398"/>
      <c r="F2" s="398"/>
      <c r="G2" s="398"/>
      <c r="H2" s="398"/>
      <c r="I2" s="398"/>
      <c r="J2" s="398"/>
      <c r="K2" s="399"/>
      <c r="L2" s="399"/>
      <c r="M2" s="399"/>
      <c r="N2" s="399"/>
      <c r="O2" s="399"/>
    </row>
    <row r="3" s="393" customFormat="1" ht="17.25" customHeight="1" spans="1:16">
      <c r="A3" s="398"/>
      <c r="B3" s="398"/>
      <c r="C3" s="398"/>
      <c r="D3" s="398"/>
      <c r="E3" s="398"/>
      <c r="F3" s="398"/>
      <c r="G3" s="400"/>
      <c r="H3" s="400"/>
      <c r="I3" s="401" t="s">
        <v>256</v>
      </c>
      <c r="J3" s="401"/>
      <c r="K3" s="399"/>
      <c r="L3" s="399"/>
      <c r="M3" s="399"/>
      <c r="N3" s="399"/>
      <c r="O3" s="399"/>
    </row>
    <row r="4" s="393" customFormat="1" ht="17.25" customHeight="1" spans="1:16">
      <c r="A4" s="402" t="str">
        <f>公用信息!E6</f>
        <v>被评估单位：杭州建德杭氧气体有限公司</v>
      </c>
      <c r="B4" s="399"/>
      <c r="C4" s="399"/>
      <c r="D4" s="399"/>
      <c r="E4" s="399"/>
      <c r="F4" s="399"/>
      <c r="G4" s="399"/>
      <c r="H4" s="403" t="e">
        <f>#REF!</f>
        <v>#REF!</v>
      </c>
      <c r="I4" s="403"/>
      <c r="J4" s="403"/>
      <c r="K4" s="399"/>
      <c r="L4" s="399"/>
      <c r="M4" s="399"/>
      <c r="N4" s="399"/>
      <c r="O4" s="399"/>
    </row>
    <row r="5" s="394" customFormat="1" ht="23.25" customHeight="1" spans="1:16">
      <c r="A5" s="404" t="s">
        <v>175</v>
      </c>
      <c r="B5" s="404" t="s">
        <v>257</v>
      </c>
      <c r="C5" s="404" t="s">
        <v>258</v>
      </c>
      <c r="D5" s="404" t="s">
        <v>259</v>
      </c>
      <c r="E5" s="404" t="s">
        <v>260</v>
      </c>
      <c r="F5" s="404" t="s">
        <v>111</v>
      </c>
      <c r="G5" s="404" t="s">
        <v>112</v>
      </c>
      <c r="H5" s="404" t="s">
        <v>113</v>
      </c>
      <c r="I5" s="404" t="s">
        <v>261</v>
      </c>
      <c r="J5" s="404" t="s">
        <v>247</v>
      </c>
      <c r="K5" s="405"/>
      <c r="L5" s="405"/>
      <c r="M5" s="405"/>
      <c r="N5" s="405"/>
      <c r="O5" s="405"/>
      <c r="P5" s="406"/>
    </row>
    <row r="6" s="393" customFormat="1" ht="16.5" customHeight="1" spans="1:16">
      <c r="A6" s="407"/>
      <c r="B6" s="408"/>
      <c r="C6" s="407"/>
      <c r="D6" s="409"/>
      <c r="E6" s="407"/>
      <c r="F6" s="384"/>
      <c r="G6" s="384"/>
      <c r="H6" s="384">
        <f>G6-F6</f>
        <v>0</v>
      </c>
      <c r="I6" s="384" t="str">
        <f t="shared" ref="I6:I28" si="0">IF(F6=0,"",H6/F6*100)</f>
        <v/>
      </c>
      <c r="J6" s="410"/>
      <c r="K6" s="411"/>
      <c r="L6" s="411"/>
      <c r="M6" s="411"/>
      <c r="N6" s="411"/>
      <c r="O6" s="411"/>
      <c r="P6" s="412"/>
    </row>
    <row r="7" s="393" customFormat="1" ht="16.5" customHeight="1" spans="1:16">
      <c r="A7" s="407"/>
      <c r="B7" s="408"/>
      <c r="C7" s="407"/>
      <c r="D7" s="409"/>
      <c r="E7" s="407"/>
      <c r="F7" s="384"/>
      <c r="G7" s="384"/>
      <c r="H7" s="384">
        <f t="shared" ref="H7:H27" si="1">G7-F7</f>
        <v>0</v>
      </c>
      <c r="I7" s="384" t="str">
        <f t="shared" si="0"/>
        <v/>
      </c>
      <c r="J7" s="410"/>
      <c r="K7" s="411"/>
      <c r="L7" s="411"/>
      <c r="M7" s="411"/>
      <c r="N7" s="411"/>
      <c r="O7" s="411"/>
      <c r="P7" s="412"/>
    </row>
    <row r="8" s="393" customFormat="1" ht="16.5" customHeight="1" spans="1:16">
      <c r="A8" s="407"/>
      <c r="B8" s="408"/>
      <c r="C8" s="407"/>
      <c r="D8" s="409"/>
      <c r="E8" s="407"/>
      <c r="F8" s="384"/>
      <c r="G8" s="384"/>
      <c r="H8" s="384">
        <f t="shared" si="1"/>
        <v>0</v>
      </c>
      <c r="I8" s="384" t="str">
        <f t="shared" si="0"/>
        <v/>
      </c>
      <c r="J8" s="410"/>
      <c r="K8" s="411"/>
      <c r="L8" s="411"/>
      <c r="M8" s="411"/>
      <c r="N8" s="411"/>
      <c r="O8" s="411"/>
      <c r="P8" s="412"/>
    </row>
    <row r="9" s="393" customFormat="1" ht="16.5" customHeight="1" spans="1:16">
      <c r="A9" s="410"/>
      <c r="B9" s="408"/>
      <c r="C9" s="407"/>
      <c r="D9" s="409"/>
      <c r="E9" s="407"/>
      <c r="F9" s="384"/>
      <c r="G9" s="384"/>
      <c r="H9" s="384">
        <f t="shared" si="1"/>
        <v>0</v>
      </c>
      <c r="I9" s="384" t="str">
        <f t="shared" si="0"/>
        <v/>
      </c>
      <c r="J9" s="410"/>
      <c r="K9" s="411"/>
      <c r="L9" s="411"/>
      <c r="M9" s="411"/>
      <c r="N9" s="411"/>
      <c r="O9" s="411"/>
      <c r="P9" s="412"/>
    </row>
    <row r="10" s="393" customFormat="1" ht="16.5" customHeight="1" spans="1:16">
      <c r="A10" s="410"/>
      <c r="B10" s="408"/>
      <c r="C10" s="407"/>
      <c r="D10" s="409"/>
      <c r="E10" s="407"/>
      <c r="F10" s="384"/>
      <c r="G10" s="384"/>
      <c r="H10" s="384">
        <f t="shared" si="1"/>
        <v>0</v>
      </c>
      <c r="I10" s="384" t="str">
        <f t="shared" si="0"/>
        <v/>
      </c>
      <c r="J10" s="410"/>
      <c r="K10" s="411"/>
      <c r="L10" s="411"/>
      <c r="M10" s="411"/>
      <c r="N10" s="411"/>
      <c r="O10" s="411"/>
      <c r="P10" s="412"/>
    </row>
    <row r="11" s="393" customFormat="1" ht="16.5" customHeight="1" spans="1:16">
      <c r="A11" s="410"/>
      <c r="B11" s="413"/>
      <c r="C11" s="407"/>
      <c r="D11" s="409"/>
      <c r="E11" s="407"/>
      <c r="F11" s="384"/>
      <c r="G11" s="384"/>
      <c r="H11" s="384">
        <f t="shared" si="1"/>
        <v>0</v>
      </c>
      <c r="I11" s="384" t="str">
        <f t="shared" si="0"/>
        <v/>
      </c>
      <c r="J11" s="410"/>
      <c r="K11" s="411"/>
      <c r="L11" s="411"/>
      <c r="M11" s="411"/>
      <c r="N11" s="411"/>
      <c r="O11" s="411"/>
      <c r="P11" s="412"/>
    </row>
    <row r="12" s="393" customFormat="1" ht="16.5" customHeight="1" spans="1:16">
      <c r="A12" s="410"/>
      <c r="B12" s="413"/>
      <c r="C12" s="407"/>
      <c r="D12" s="409"/>
      <c r="E12" s="407"/>
      <c r="F12" s="384"/>
      <c r="G12" s="384"/>
      <c r="H12" s="384">
        <f t="shared" si="1"/>
        <v>0</v>
      </c>
      <c r="I12" s="384" t="str">
        <f t="shared" si="0"/>
        <v/>
      </c>
      <c r="J12" s="410"/>
      <c r="K12" s="411"/>
      <c r="L12" s="411"/>
      <c r="M12" s="411"/>
      <c r="N12" s="411"/>
      <c r="O12" s="411"/>
      <c r="P12" s="412"/>
    </row>
    <row r="13" s="393" customFormat="1" ht="16.5" customHeight="1" spans="1:16">
      <c r="A13" s="410"/>
      <c r="B13" s="408"/>
      <c r="C13" s="407"/>
      <c r="D13" s="409"/>
      <c r="E13" s="407"/>
      <c r="F13" s="384"/>
      <c r="G13" s="384"/>
      <c r="H13" s="384">
        <f t="shared" si="1"/>
        <v>0</v>
      </c>
      <c r="I13" s="384" t="str">
        <f t="shared" si="0"/>
        <v/>
      </c>
      <c r="J13" s="410"/>
      <c r="K13" s="411"/>
      <c r="L13" s="411"/>
      <c r="M13" s="411"/>
      <c r="N13" s="411"/>
      <c r="O13" s="411"/>
      <c r="P13" s="412"/>
    </row>
    <row r="14" s="393" customFormat="1" ht="16.5" customHeight="1" spans="1:16">
      <c r="A14" s="410"/>
      <c r="B14" s="408"/>
      <c r="C14" s="407"/>
      <c r="D14" s="409"/>
      <c r="E14" s="407"/>
      <c r="F14" s="384"/>
      <c r="G14" s="384"/>
      <c r="H14" s="384">
        <f t="shared" si="1"/>
        <v>0</v>
      </c>
      <c r="I14" s="384" t="str">
        <f t="shared" si="0"/>
        <v/>
      </c>
      <c r="J14" s="410"/>
      <c r="K14" s="411"/>
      <c r="L14" s="411"/>
      <c r="M14" s="411"/>
      <c r="N14" s="411"/>
      <c r="O14" s="411"/>
      <c r="P14" s="412"/>
    </row>
    <row r="15" s="393" customFormat="1" ht="16.5" customHeight="1" spans="1:16">
      <c r="A15" s="410"/>
      <c r="B15" s="408"/>
      <c r="C15" s="407"/>
      <c r="D15" s="409"/>
      <c r="E15" s="407"/>
      <c r="F15" s="384"/>
      <c r="G15" s="384"/>
      <c r="H15" s="384">
        <f t="shared" si="1"/>
        <v>0</v>
      </c>
      <c r="I15" s="384" t="str">
        <f t="shared" si="0"/>
        <v/>
      </c>
      <c r="J15" s="410"/>
      <c r="K15" s="411"/>
      <c r="L15" s="411"/>
      <c r="M15" s="411"/>
      <c r="N15" s="411"/>
      <c r="O15" s="411"/>
      <c r="P15" s="412"/>
    </row>
    <row r="16" s="393" customFormat="1" ht="16.5" customHeight="1" spans="1:16">
      <c r="A16" s="410"/>
      <c r="B16" s="408"/>
      <c r="C16" s="407"/>
      <c r="D16" s="409"/>
      <c r="E16" s="407"/>
      <c r="F16" s="384"/>
      <c r="G16" s="384"/>
      <c r="H16" s="384">
        <f t="shared" si="1"/>
        <v>0</v>
      </c>
      <c r="I16" s="384" t="str">
        <f t="shared" si="0"/>
        <v/>
      </c>
      <c r="J16" s="410"/>
      <c r="K16" s="411"/>
      <c r="L16" s="411"/>
      <c r="M16" s="411"/>
      <c r="N16" s="411"/>
      <c r="O16" s="411"/>
      <c r="P16" s="412"/>
    </row>
    <row r="17" s="393" customFormat="1" ht="16.5" customHeight="1" spans="1:16">
      <c r="A17" s="410"/>
      <c r="B17" s="408"/>
      <c r="C17" s="407"/>
      <c r="D17" s="409"/>
      <c r="E17" s="407"/>
      <c r="F17" s="384"/>
      <c r="G17" s="384"/>
      <c r="H17" s="384">
        <f t="shared" si="1"/>
        <v>0</v>
      </c>
      <c r="I17" s="384" t="str">
        <f t="shared" si="0"/>
        <v/>
      </c>
      <c r="J17" s="410"/>
      <c r="K17" s="411"/>
      <c r="L17" s="411"/>
      <c r="M17" s="411"/>
      <c r="N17" s="411"/>
      <c r="O17" s="411"/>
      <c r="P17" s="412"/>
    </row>
    <row r="18" s="393" customFormat="1" ht="16.5" customHeight="1" spans="1:16">
      <c r="A18" s="410"/>
      <c r="B18" s="408"/>
      <c r="C18" s="407"/>
      <c r="D18" s="409"/>
      <c r="E18" s="407"/>
      <c r="F18" s="384"/>
      <c r="G18" s="384"/>
      <c r="H18" s="384">
        <f t="shared" si="1"/>
        <v>0</v>
      </c>
      <c r="I18" s="384" t="str">
        <f t="shared" si="0"/>
        <v/>
      </c>
      <c r="J18" s="410"/>
      <c r="K18" s="411"/>
      <c r="L18" s="411"/>
      <c r="M18" s="411"/>
      <c r="N18" s="411"/>
      <c r="O18" s="411"/>
      <c r="P18" s="412"/>
    </row>
    <row r="19" s="393" customFormat="1" ht="16.5" customHeight="1" spans="1:16">
      <c r="A19" s="410"/>
      <c r="B19" s="408"/>
      <c r="C19" s="407"/>
      <c r="D19" s="409"/>
      <c r="E19" s="407"/>
      <c r="F19" s="384"/>
      <c r="G19" s="384"/>
      <c r="H19" s="384">
        <f t="shared" si="1"/>
        <v>0</v>
      </c>
      <c r="I19" s="384" t="str">
        <f t="shared" si="0"/>
        <v/>
      </c>
      <c r="J19" s="410"/>
      <c r="K19" s="411"/>
      <c r="L19" s="411"/>
      <c r="M19" s="411"/>
      <c r="N19" s="411"/>
      <c r="O19" s="411"/>
      <c r="P19" s="412"/>
    </row>
    <row r="20" s="393" customFormat="1" ht="16.5" customHeight="1" spans="1:16">
      <c r="A20" s="410"/>
      <c r="B20" s="408"/>
      <c r="C20" s="407"/>
      <c r="D20" s="409"/>
      <c r="E20" s="407"/>
      <c r="F20" s="384"/>
      <c r="G20" s="384"/>
      <c r="H20" s="384">
        <f t="shared" si="1"/>
        <v>0</v>
      </c>
      <c r="I20" s="384" t="str">
        <f t="shared" si="0"/>
        <v/>
      </c>
      <c r="J20" s="410"/>
      <c r="K20" s="411"/>
      <c r="L20" s="411"/>
      <c r="M20" s="411"/>
      <c r="N20" s="411"/>
      <c r="O20" s="411"/>
      <c r="P20" s="412"/>
    </row>
    <row r="21" s="393" customFormat="1" ht="16.5" customHeight="1" spans="1:16">
      <c r="A21" s="410"/>
      <c r="B21" s="408"/>
      <c r="C21" s="407"/>
      <c r="D21" s="409"/>
      <c r="E21" s="407"/>
      <c r="F21" s="384"/>
      <c r="G21" s="384"/>
      <c r="H21" s="384">
        <f t="shared" si="1"/>
        <v>0</v>
      </c>
      <c r="I21" s="384" t="str">
        <f t="shared" si="0"/>
        <v/>
      </c>
      <c r="J21" s="410"/>
      <c r="K21" s="411"/>
      <c r="L21" s="411"/>
      <c r="M21" s="411"/>
      <c r="N21" s="411"/>
      <c r="O21" s="411"/>
      <c r="P21" s="412"/>
    </row>
    <row r="22" s="393" customFormat="1" ht="16.5" customHeight="1" spans="1:16">
      <c r="A22" s="410"/>
      <c r="B22" s="408"/>
      <c r="C22" s="407"/>
      <c r="D22" s="409"/>
      <c r="E22" s="407"/>
      <c r="F22" s="384"/>
      <c r="G22" s="384"/>
      <c r="H22" s="384">
        <f t="shared" si="1"/>
        <v>0</v>
      </c>
      <c r="I22" s="384" t="str">
        <f t="shared" si="0"/>
        <v/>
      </c>
      <c r="J22" s="410"/>
      <c r="K22" s="411"/>
      <c r="L22" s="411"/>
      <c r="M22" s="411"/>
      <c r="N22" s="411"/>
      <c r="O22" s="411"/>
      <c r="P22" s="412"/>
    </row>
    <row r="23" s="393" customFormat="1" ht="16.5" customHeight="1" spans="1:16">
      <c r="A23" s="410"/>
      <c r="B23" s="408"/>
      <c r="C23" s="407"/>
      <c r="D23" s="409"/>
      <c r="E23" s="407"/>
      <c r="F23" s="384"/>
      <c r="G23" s="384"/>
      <c r="H23" s="384">
        <f t="shared" si="1"/>
        <v>0</v>
      </c>
      <c r="I23" s="384" t="str">
        <f t="shared" si="0"/>
        <v/>
      </c>
      <c r="J23" s="410"/>
      <c r="K23" s="411"/>
      <c r="L23" s="411"/>
      <c r="M23" s="411"/>
      <c r="N23" s="411"/>
      <c r="O23" s="411"/>
      <c r="P23" s="412"/>
    </row>
    <row r="24" s="393" customFormat="1" ht="16.5" customHeight="1" spans="1:16">
      <c r="A24" s="410"/>
      <c r="B24" s="408"/>
      <c r="C24" s="407"/>
      <c r="D24" s="409"/>
      <c r="E24" s="407"/>
      <c r="F24" s="384"/>
      <c r="G24" s="384"/>
      <c r="H24" s="384">
        <f t="shared" si="1"/>
        <v>0</v>
      </c>
      <c r="I24" s="384" t="str">
        <f t="shared" si="0"/>
        <v/>
      </c>
      <c r="J24" s="410"/>
      <c r="K24" s="411"/>
      <c r="L24" s="411"/>
      <c r="M24" s="411"/>
      <c r="N24" s="411"/>
      <c r="O24" s="411"/>
      <c r="P24" s="412"/>
    </row>
    <row r="25" s="393" customFormat="1" ht="16.5" customHeight="1" spans="1:16">
      <c r="A25" s="410"/>
      <c r="B25" s="408"/>
      <c r="C25" s="407"/>
      <c r="D25" s="409"/>
      <c r="E25" s="407"/>
      <c r="F25" s="384"/>
      <c r="G25" s="384"/>
      <c r="H25" s="384">
        <f t="shared" si="1"/>
        <v>0</v>
      </c>
      <c r="I25" s="384" t="str">
        <f t="shared" si="0"/>
        <v/>
      </c>
      <c r="J25" s="410"/>
      <c r="K25" s="411"/>
      <c r="L25" s="411"/>
      <c r="M25" s="411"/>
      <c r="N25" s="411"/>
      <c r="O25" s="411"/>
      <c r="P25" s="412"/>
    </row>
    <row r="26" s="393" customFormat="1" ht="16.5" customHeight="1" spans="1:16">
      <c r="A26" s="410"/>
      <c r="B26" s="408"/>
      <c r="C26" s="407"/>
      <c r="D26" s="409"/>
      <c r="E26" s="407"/>
      <c r="F26" s="384"/>
      <c r="G26" s="384"/>
      <c r="H26" s="384">
        <f t="shared" si="1"/>
        <v>0</v>
      </c>
      <c r="I26" s="384" t="str">
        <f t="shared" si="0"/>
        <v/>
      </c>
      <c r="J26" s="410"/>
      <c r="K26" s="411"/>
      <c r="L26" s="411"/>
      <c r="M26" s="411"/>
      <c r="N26" s="411"/>
      <c r="O26" s="411"/>
      <c r="P26" s="412"/>
    </row>
    <row r="27" s="393" customFormat="1" ht="16.5" customHeight="1" spans="1:16">
      <c r="A27" s="410"/>
      <c r="B27" s="408"/>
      <c r="C27" s="407"/>
      <c r="D27" s="409"/>
      <c r="E27" s="407"/>
      <c r="F27" s="384"/>
      <c r="G27" s="384"/>
      <c r="H27" s="384">
        <f t="shared" si="1"/>
        <v>0</v>
      </c>
      <c r="I27" s="384" t="str">
        <f t="shared" si="0"/>
        <v/>
      </c>
      <c r="J27" s="410"/>
      <c r="K27" s="411"/>
      <c r="L27" s="411"/>
      <c r="M27" s="411"/>
      <c r="N27" s="411"/>
      <c r="O27" s="411"/>
      <c r="P27" s="412"/>
    </row>
    <row r="28" s="393" customFormat="1" customHeight="1" spans="1:16">
      <c r="A28" s="414" t="s">
        <v>262</v>
      </c>
      <c r="B28" s="415"/>
      <c r="C28" s="410"/>
      <c r="D28" s="409"/>
      <c r="E28" s="407"/>
      <c r="F28" s="384">
        <f>ROUND(SUM(F6:F27),2)</f>
        <v>0</v>
      </c>
      <c r="G28" s="384">
        <f>ROUND(SUM(G6:G27),2)</f>
        <v>0</v>
      </c>
      <c r="H28" s="384">
        <f t="shared" ref="H28" si="2">G28-F28</f>
        <v>0</v>
      </c>
      <c r="I28" s="384" t="str">
        <f t="shared" si="0"/>
        <v/>
      </c>
      <c r="J28" s="410"/>
      <c r="K28" s="411"/>
      <c r="L28" s="411"/>
      <c r="M28" s="411"/>
      <c r="N28" s="411"/>
      <c r="O28" s="411"/>
      <c r="P28" s="412"/>
    </row>
    <row r="29" s="395" customFormat="1" customHeight="1" spans="1:16">
      <c r="A29" s="411"/>
      <c r="B29" s="411"/>
      <c r="C29" s="411"/>
      <c r="D29" s="411"/>
      <c r="E29" s="411"/>
      <c r="F29" s="411"/>
      <c r="G29" s="411"/>
      <c r="H29" s="411"/>
      <c r="I29" s="411"/>
      <c r="J29" s="411"/>
      <c r="K29" s="411"/>
      <c r="L29" s="411"/>
      <c r="M29" s="411"/>
      <c r="N29" s="411"/>
      <c r="O29" s="411"/>
      <c r="P29" s="416"/>
    </row>
    <row r="30" s="395" customFormat="1" customHeight="1" spans="1:16">
      <c r="A30" s="417"/>
      <c r="B30" s="411"/>
      <c r="C30" s="411"/>
      <c r="D30" s="411"/>
      <c r="E30" s="411"/>
      <c r="F30" s="411"/>
      <c r="G30" s="411"/>
      <c r="H30" s="411"/>
      <c r="I30" s="411"/>
      <c r="J30" s="411"/>
      <c r="K30" s="411"/>
      <c r="L30" s="411"/>
      <c r="M30" s="411"/>
      <c r="N30" s="411"/>
      <c r="O30" s="411"/>
      <c r="P30" s="416"/>
    </row>
    <row r="31" customHeight="1" spans="1:16">
      <c r="A31" s="411"/>
      <c r="B31" s="411"/>
      <c r="C31" s="411"/>
      <c r="D31" s="411"/>
      <c r="E31" s="411"/>
      <c r="F31" s="411"/>
      <c r="G31" s="411"/>
      <c r="H31" s="411"/>
      <c r="I31" s="411"/>
      <c r="J31" s="411"/>
      <c r="K31" s="411"/>
      <c r="L31" s="411"/>
      <c r="M31" s="411"/>
      <c r="N31" s="411"/>
      <c r="O31" s="411"/>
      <c r="P31" s="418"/>
    </row>
    <row r="32" customHeight="1" spans="1:16">
      <c r="A32" s="411"/>
      <c r="B32" s="411"/>
      <c r="C32" s="411"/>
      <c r="D32" s="411"/>
      <c r="E32" s="411"/>
      <c r="F32" s="411"/>
      <c r="G32" s="411"/>
      <c r="H32" s="411"/>
      <c r="I32" s="411"/>
      <c r="J32" s="411"/>
      <c r="K32" s="411"/>
      <c r="L32" s="411"/>
      <c r="M32" s="411"/>
      <c r="N32" s="411"/>
      <c r="O32" s="411"/>
      <c r="P32" s="418"/>
    </row>
    <row r="33" customHeight="1" spans="1:16">
      <c r="A33" s="411"/>
      <c r="B33" s="411"/>
      <c r="C33" s="411"/>
      <c r="D33" s="411"/>
      <c r="E33" s="411"/>
      <c r="F33" s="411"/>
      <c r="G33" s="411"/>
      <c r="H33" s="411"/>
      <c r="I33" s="411"/>
      <c r="J33" s="411"/>
      <c r="K33" s="411"/>
      <c r="L33" s="411"/>
      <c r="M33" s="411"/>
      <c r="N33" s="411"/>
      <c r="O33" s="411"/>
      <c r="P33" s="418"/>
    </row>
    <row r="34" customHeight="1" spans="1:16">
      <c r="A34" s="411"/>
      <c r="B34" s="411"/>
      <c r="C34" s="411"/>
      <c r="D34" s="411"/>
      <c r="E34" s="411"/>
      <c r="F34" s="411"/>
      <c r="G34" s="411"/>
      <c r="H34" s="411"/>
      <c r="I34" s="411"/>
      <c r="J34" s="411"/>
      <c r="K34" s="411"/>
      <c r="L34" s="411"/>
      <c r="M34" s="411"/>
      <c r="N34" s="411"/>
      <c r="O34" s="411"/>
      <c r="P34" s="418"/>
    </row>
    <row r="35" customHeight="1" spans="1:16">
      <c r="A35" s="411"/>
      <c r="B35" s="411"/>
      <c r="C35" s="411"/>
      <c r="D35" s="411"/>
      <c r="E35" s="411"/>
      <c r="F35" s="411"/>
      <c r="G35" s="411"/>
      <c r="H35" s="411"/>
      <c r="I35" s="411"/>
      <c r="J35" s="411"/>
      <c r="K35" s="411"/>
      <c r="L35" s="411"/>
      <c r="M35" s="411"/>
      <c r="N35" s="411"/>
      <c r="O35" s="411"/>
      <c r="P35" s="418"/>
    </row>
    <row r="36" customHeight="1" spans="1:16">
      <c r="A36" s="411"/>
      <c r="B36" s="411"/>
      <c r="C36" s="411"/>
      <c r="D36" s="411"/>
      <c r="E36" s="411"/>
      <c r="F36" s="411"/>
      <c r="G36" s="411"/>
      <c r="H36" s="411"/>
      <c r="I36" s="411"/>
      <c r="J36" s="411"/>
      <c r="K36" s="411"/>
      <c r="L36" s="411"/>
      <c r="M36" s="411"/>
      <c r="N36" s="411"/>
      <c r="O36" s="411"/>
      <c r="P36" s="418"/>
    </row>
    <row r="37" customHeight="1" spans="1:16">
      <c r="A37" s="411"/>
      <c r="B37" s="411"/>
      <c r="C37" s="411"/>
      <c r="D37" s="411"/>
      <c r="E37" s="411"/>
      <c r="F37" s="411"/>
      <c r="G37" s="411"/>
      <c r="H37" s="411"/>
      <c r="I37" s="411"/>
      <c r="J37" s="411"/>
      <c r="K37" s="411"/>
      <c r="L37" s="411"/>
      <c r="M37" s="411"/>
      <c r="N37" s="411"/>
      <c r="O37" s="411"/>
      <c r="P37" s="418"/>
    </row>
    <row r="38" customHeight="1" spans="1:16">
      <c r="A38" s="411"/>
      <c r="B38" s="411"/>
      <c r="C38" s="411"/>
      <c r="D38" s="411"/>
      <c r="E38" s="411"/>
      <c r="F38" s="411"/>
      <c r="G38" s="411"/>
      <c r="H38" s="411"/>
      <c r="I38" s="411"/>
      <c r="J38" s="411"/>
      <c r="K38" s="411"/>
      <c r="L38" s="411"/>
      <c r="M38" s="411"/>
      <c r="N38" s="411"/>
      <c r="O38" s="411"/>
      <c r="P38" s="418"/>
    </row>
    <row r="39" customHeight="1" spans="1:16">
      <c r="A39" s="411"/>
      <c r="B39" s="411"/>
      <c r="C39" s="411"/>
      <c r="D39" s="411"/>
      <c r="E39" s="411"/>
      <c r="F39" s="411"/>
      <c r="G39" s="411"/>
      <c r="H39" s="411"/>
      <c r="I39" s="411"/>
      <c r="J39" s="411"/>
      <c r="K39" s="411"/>
      <c r="L39" s="411"/>
      <c r="M39" s="411"/>
      <c r="N39" s="411"/>
      <c r="O39" s="411"/>
      <c r="P39" s="418"/>
    </row>
    <row r="40" customHeight="1" spans="1:16">
      <c r="A40" s="411"/>
      <c r="B40" s="411"/>
      <c r="C40" s="411"/>
      <c r="D40" s="411"/>
      <c r="E40" s="411"/>
      <c r="F40" s="411"/>
      <c r="G40" s="411"/>
      <c r="H40" s="411"/>
      <c r="I40" s="411"/>
      <c r="J40" s="411"/>
      <c r="K40" s="411"/>
      <c r="L40" s="411"/>
      <c r="M40" s="411"/>
      <c r="N40" s="411"/>
      <c r="O40" s="411"/>
      <c r="P40" s="418"/>
    </row>
    <row r="41" customHeight="1" spans="1:16">
      <c r="A41" s="411"/>
      <c r="B41" s="411"/>
      <c r="C41" s="411"/>
      <c r="D41" s="411"/>
      <c r="E41" s="411"/>
      <c r="F41" s="411"/>
      <c r="G41" s="411"/>
      <c r="H41" s="411"/>
      <c r="I41" s="411"/>
      <c r="J41" s="411"/>
      <c r="K41" s="411"/>
      <c r="L41" s="411"/>
      <c r="M41" s="411"/>
      <c r="N41" s="411"/>
      <c r="O41" s="411"/>
      <c r="P41" s="418"/>
    </row>
    <row r="42" customHeight="1" spans="1:16">
      <c r="A42" s="411"/>
      <c r="B42" s="411"/>
      <c r="C42" s="411"/>
      <c r="D42" s="411"/>
      <c r="E42" s="411"/>
      <c r="F42" s="411"/>
      <c r="G42" s="411"/>
      <c r="H42" s="411"/>
      <c r="I42" s="411"/>
      <c r="J42" s="411"/>
      <c r="K42" s="411"/>
      <c r="L42" s="411"/>
      <c r="M42" s="411"/>
      <c r="N42" s="411"/>
      <c r="O42" s="411"/>
      <c r="P42" s="418"/>
    </row>
    <row r="43" customHeight="1" spans="1:16">
      <c r="A43" s="411"/>
      <c r="B43" s="411"/>
      <c r="C43" s="411"/>
      <c r="D43" s="411"/>
      <c r="E43" s="411"/>
      <c r="F43" s="411"/>
      <c r="G43" s="411"/>
      <c r="H43" s="411"/>
      <c r="I43" s="411"/>
      <c r="J43" s="411"/>
      <c r="K43" s="411"/>
      <c r="L43" s="411"/>
      <c r="M43" s="411"/>
      <c r="N43" s="411"/>
      <c r="O43" s="411"/>
      <c r="P43" s="418"/>
    </row>
    <row r="44" customHeight="1" spans="1:16">
      <c r="A44" s="411"/>
      <c r="B44" s="411"/>
      <c r="C44" s="411"/>
      <c r="D44" s="411"/>
      <c r="E44" s="411"/>
      <c r="F44" s="411"/>
      <c r="G44" s="411"/>
      <c r="H44" s="411"/>
      <c r="I44" s="411"/>
      <c r="J44" s="411"/>
      <c r="K44" s="411"/>
      <c r="L44" s="411"/>
      <c r="M44" s="411"/>
      <c r="N44" s="411"/>
      <c r="O44" s="411"/>
      <c r="P44" s="418"/>
    </row>
    <row r="45" customHeight="1" spans="1:16">
      <c r="A45" s="411"/>
      <c r="B45" s="411"/>
      <c r="C45" s="411"/>
      <c r="D45" s="411"/>
      <c r="E45" s="411"/>
      <c r="F45" s="411"/>
      <c r="G45" s="411"/>
      <c r="H45" s="411"/>
      <c r="I45" s="411"/>
      <c r="J45" s="411"/>
      <c r="K45" s="411"/>
      <c r="L45" s="411"/>
      <c r="M45" s="411"/>
      <c r="N45" s="411"/>
      <c r="O45" s="411"/>
      <c r="P45" s="418"/>
    </row>
    <row r="46" customHeight="1" spans="1:16">
      <c r="A46" s="411"/>
      <c r="B46" s="411"/>
      <c r="C46" s="411"/>
      <c r="D46" s="411"/>
      <c r="E46" s="411"/>
      <c r="F46" s="411"/>
      <c r="G46" s="411"/>
      <c r="H46" s="411"/>
      <c r="I46" s="411"/>
      <c r="J46" s="411"/>
      <c r="K46" s="411"/>
      <c r="L46" s="411"/>
      <c r="M46" s="411"/>
      <c r="N46" s="411"/>
      <c r="O46" s="411"/>
      <c r="P46" s="418"/>
    </row>
    <row r="47" customHeight="1" spans="1:16">
      <c r="A47" s="411"/>
      <c r="B47" s="411"/>
      <c r="C47" s="411"/>
      <c r="D47" s="411"/>
      <c r="E47" s="411"/>
      <c r="F47" s="411"/>
      <c r="G47" s="411"/>
      <c r="H47" s="411"/>
      <c r="I47" s="411"/>
      <c r="J47" s="411"/>
      <c r="K47" s="411"/>
      <c r="L47" s="411"/>
      <c r="M47" s="411"/>
      <c r="N47" s="411"/>
      <c r="O47" s="411"/>
      <c r="P47" s="418"/>
    </row>
    <row r="48" customHeight="1" spans="1:16">
      <c r="A48" s="411"/>
      <c r="B48" s="411"/>
      <c r="C48" s="411"/>
      <c r="D48" s="411"/>
      <c r="E48" s="411"/>
      <c r="F48" s="411"/>
      <c r="G48" s="411"/>
      <c r="H48" s="411"/>
      <c r="I48" s="411"/>
      <c r="J48" s="411"/>
      <c r="K48" s="411"/>
      <c r="L48" s="411"/>
      <c r="M48" s="411"/>
      <c r="N48" s="411"/>
      <c r="O48" s="411"/>
      <c r="P48" s="418"/>
    </row>
    <row r="49" customHeight="1" spans="1:16">
      <c r="A49" s="411"/>
      <c r="B49" s="411"/>
      <c r="C49" s="411"/>
      <c r="D49" s="411"/>
      <c r="E49" s="411"/>
      <c r="F49" s="411"/>
      <c r="G49" s="411"/>
      <c r="H49" s="411"/>
      <c r="I49" s="411"/>
      <c r="J49" s="411"/>
      <c r="K49" s="411"/>
      <c r="L49" s="411"/>
      <c r="M49" s="411"/>
      <c r="N49" s="411"/>
      <c r="O49" s="411"/>
      <c r="P49" s="418"/>
    </row>
    <row r="50" customHeight="1" spans="1:16">
      <c r="A50" s="411"/>
      <c r="B50" s="411"/>
      <c r="C50" s="411"/>
      <c r="D50" s="411"/>
      <c r="E50" s="411"/>
      <c r="F50" s="411"/>
      <c r="G50" s="411"/>
      <c r="H50" s="411"/>
      <c r="I50" s="411"/>
      <c r="J50" s="411"/>
      <c r="K50" s="411"/>
      <c r="L50" s="411"/>
      <c r="M50" s="411"/>
      <c r="N50" s="411"/>
      <c r="O50" s="411"/>
      <c r="P50" s="418"/>
    </row>
    <row r="51" customHeight="1" spans="1:16">
      <c r="A51" s="411"/>
      <c r="B51" s="411"/>
      <c r="C51" s="411"/>
      <c r="D51" s="411"/>
      <c r="E51" s="411"/>
      <c r="F51" s="411"/>
      <c r="G51" s="411"/>
      <c r="H51" s="411"/>
      <c r="I51" s="411"/>
      <c r="J51" s="411"/>
      <c r="K51" s="411"/>
      <c r="L51" s="411"/>
      <c r="M51" s="411"/>
      <c r="N51" s="411"/>
      <c r="O51" s="411"/>
      <c r="P51" s="418"/>
    </row>
    <row r="52" customHeight="1" spans="1:16">
      <c r="A52" s="411"/>
      <c r="B52" s="411"/>
      <c r="C52" s="411"/>
      <c r="D52" s="411"/>
      <c r="E52" s="411"/>
      <c r="F52" s="411"/>
      <c r="G52" s="411"/>
      <c r="H52" s="411"/>
      <c r="I52" s="411"/>
      <c r="J52" s="411"/>
      <c r="K52" s="411"/>
      <c r="L52" s="411"/>
      <c r="M52" s="411"/>
      <c r="N52" s="411"/>
      <c r="O52" s="411"/>
      <c r="P52" s="418"/>
    </row>
    <row r="53" customHeight="1" spans="1:16">
      <c r="A53" s="411"/>
      <c r="B53" s="411"/>
      <c r="C53" s="411"/>
      <c r="D53" s="411"/>
      <c r="E53" s="411"/>
      <c r="F53" s="411"/>
      <c r="G53" s="411"/>
      <c r="H53" s="411"/>
      <c r="I53" s="411"/>
      <c r="J53" s="411"/>
      <c r="K53" s="411"/>
      <c r="L53" s="411"/>
      <c r="M53" s="411"/>
      <c r="N53" s="411"/>
      <c r="O53" s="411"/>
      <c r="P53" s="418"/>
    </row>
    <row r="54" customHeight="1" spans="1:16">
      <c r="A54" s="411"/>
      <c r="B54" s="411"/>
      <c r="C54" s="411"/>
      <c r="D54" s="411"/>
      <c r="E54" s="411"/>
      <c r="F54" s="411"/>
      <c r="G54" s="411"/>
      <c r="H54" s="411"/>
      <c r="I54" s="411"/>
      <c r="J54" s="411"/>
      <c r="K54" s="411"/>
      <c r="L54" s="411"/>
      <c r="M54" s="411"/>
      <c r="N54" s="411"/>
      <c r="O54" s="411"/>
      <c r="P54" s="418"/>
    </row>
    <row r="55" customHeight="1" spans="1:16">
      <c r="A55" s="411"/>
      <c r="B55" s="411"/>
      <c r="C55" s="411"/>
      <c r="D55" s="411"/>
      <c r="E55" s="411"/>
      <c r="F55" s="411"/>
      <c r="G55" s="411"/>
      <c r="H55" s="411"/>
      <c r="I55" s="411"/>
      <c r="J55" s="411"/>
      <c r="K55" s="411"/>
      <c r="L55" s="411"/>
      <c r="M55" s="411"/>
      <c r="N55" s="411"/>
      <c r="O55" s="411"/>
      <c r="P55" s="418"/>
    </row>
    <row r="56" customHeight="1" spans="1:16">
      <c r="A56" s="411"/>
      <c r="B56" s="411"/>
      <c r="C56" s="411"/>
      <c r="D56" s="411"/>
      <c r="E56" s="411"/>
      <c r="F56" s="411"/>
      <c r="G56" s="411"/>
      <c r="H56" s="411"/>
      <c r="I56" s="411"/>
      <c r="J56" s="411"/>
      <c r="K56" s="411"/>
      <c r="L56" s="411"/>
      <c r="M56" s="411"/>
      <c r="N56" s="411"/>
      <c r="O56" s="411"/>
      <c r="P56" s="418"/>
    </row>
    <row r="57" customHeight="1" spans="1:16">
      <c r="A57" s="411"/>
      <c r="B57" s="411"/>
      <c r="C57" s="411"/>
      <c r="D57" s="411"/>
      <c r="E57" s="411"/>
      <c r="F57" s="411"/>
      <c r="G57" s="411"/>
      <c r="H57" s="411"/>
      <c r="I57" s="411"/>
      <c r="J57" s="411"/>
      <c r="K57" s="411"/>
      <c r="L57" s="411"/>
      <c r="M57" s="411"/>
      <c r="N57" s="411"/>
      <c r="O57" s="411"/>
      <c r="P57" s="418"/>
    </row>
    <row r="58" customHeight="1" spans="1:16">
      <c r="A58" s="411"/>
      <c r="B58" s="411"/>
      <c r="C58" s="411"/>
      <c r="D58" s="411"/>
      <c r="E58" s="411"/>
      <c r="F58" s="411"/>
      <c r="G58" s="411"/>
      <c r="H58" s="411"/>
      <c r="I58" s="411"/>
      <c r="J58" s="411"/>
      <c r="K58" s="411"/>
      <c r="L58" s="411"/>
      <c r="M58" s="411"/>
      <c r="N58" s="411"/>
      <c r="O58" s="411"/>
      <c r="P58" s="418"/>
    </row>
    <row r="59" customHeight="1" spans="1:16">
      <c r="A59" s="411"/>
      <c r="B59" s="411"/>
      <c r="C59" s="411"/>
      <c r="D59" s="411"/>
      <c r="E59" s="411"/>
      <c r="F59" s="411"/>
      <c r="G59" s="411"/>
      <c r="H59" s="411"/>
      <c r="I59" s="411"/>
      <c r="J59" s="411"/>
      <c r="K59" s="411"/>
      <c r="L59" s="411"/>
      <c r="M59" s="411"/>
      <c r="N59" s="411"/>
      <c r="O59" s="411"/>
      <c r="P59" s="418"/>
    </row>
    <row r="60" customHeight="1" spans="1:16">
      <c r="A60" s="411"/>
      <c r="B60" s="411"/>
      <c r="C60" s="411"/>
      <c r="D60" s="411"/>
      <c r="E60" s="411"/>
      <c r="F60" s="411"/>
      <c r="G60" s="411"/>
      <c r="H60" s="411"/>
      <c r="I60" s="411"/>
      <c r="J60" s="411"/>
      <c r="K60" s="411"/>
      <c r="L60" s="411"/>
      <c r="M60" s="411"/>
      <c r="N60" s="411"/>
      <c r="O60" s="411"/>
      <c r="P60" s="418"/>
    </row>
    <row r="61" customHeight="1" spans="1:16">
      <c r="A61" s="411"/>
      <c r="B61" s="411"/>
      <c r="C61" s="411"/>
      <c r="D61" s="411"/>
      <c r="E61" s="411"/>
      <c r="F61" s="411"/>
      <c r="G61" s="411"/>
      <c r="H61" s="411"/>
      <c r="I61" s="411"/>
      <c r="J61" s="411"/>
      <c r="K61" s="411"/>
      <c r="L61" s="411"/>
      <c r="M61" s="411"/>
      <c r="N61" s="411"/>
      <c r="O61" s="411"/>
      <c r="P61" s="418"/>
    </row>
    <row r="62" customHeight="1" spans="1:16">
      <c r="A62" s="411"/>
      <c r="B62" s="411"/>
      <c r="C62" s="411"/>
      <c r="D62" s="411"/>
      <c r="E62" s="411"/>
      <c r="F62" s="411"/>
      <c r="G62" s="411"/>
      <c r="H62" s="411"/>
      <c r="I62" s="411"/>
      <c r="J62" s="411"/>
      <c r="K62" s="411"/>
      <c r="L62" s="411"/>
      <c r="M62" s="411"/>
      <c r="N62" s="411"/>
      <c r="O62" s="411"/>
      <c r="P62" s="418"/>
    </row>
    <row r="63" customHeight="1" spans="1:16">
      <c r="A63" s="411"/>
      <c r="B63" s="411"/>
      <c r="C63" s="411"/>
      <c r="D63" s="411"/>
      <c r="E63" s="411"/>
      <c r="F63" s="411"/>
      <c r="G63" s="411"/>
      <c r="H63" s="411"/>
      <c r="I63" s="411"/>
      <c r="J63" s="411"/>
      <c r="K63" s="411"/>
      <c r="L63" s="411"/>
      <c r="M63" s="411"/>
      <c r="N63" s="411"/>
      <c r="O63" s="411"/>
      <c r="P63" s="418"/>
    </row>
    <row r="64" customHeight="1" spans="1:16">
      <c r="A64" s="411"/>
      <c r="B64" s="411"/>
      <c r="C64" s="411"/>
      <c r="D64" s="411"/>
      <c r="E64" s="411"/>
      <c r="F64" s="411"/>
      <c r="G64" s="411"/>
      <c r="H64" s="411"/>
      <c r="I64" s="411"/>
      <c r="J64" s="411"/>
      <c r="K64" s="411"/>
      <c r="L64" s="411"/>
      <c r="M64" s="411"/>
      <c r="N64" s="411"/>
      <c r="O64" s="411"/>
      <c r="P64" s="418"/>
    </row>
    <row r="65" customHeight="1" spans="1:16">
      <c r="A65" s="411"/>
      <c r="B65" s="411"/>
      <c r="C65" s="411"/>
      <c r="D65" s="411"/>
      <c r="E65" s="411"/>
      <c r="F65" s="411"/>
      <c r="G65" s="411"/>
      <c r="H65" s="411"/>
      <c r="I65" s="411"/>
      <c r="J65" s="411"/>
      <c r="K65" s="411"/>
      <c r="L65" s="411"/>
      <c r="M65" s="411"/>
      <c r="N65" s="411"/>
      <c r="O65" s="411"/>
      <c r="P65" s="418"/>
    </row>
    <row r="66" customHeight="1" spans="1:16">
      <c r="A66" s="411"/>
      <c r="B66" s="411"/>
      <c r="C66" s="411"/>
      <c r="D66" s="411"/>
      <c r="E66" s="411"/>
      <c r="F66" s="411"/>
      <c r="G66" s="411"/>
      <c r="H66" s="411"/>
      <c r="I66" s="411"/>
      <c r="J66" s="411"/>
      <c r="K66" s="411"/>
      <c r="L66" s="411"/>
      <c r="M66" s="411"/>
      <c r="N66" s="411"/>
      <c r="O66" s="411"/>
      <c r="P66" s="418"/>
    </row>
    <row r="67" customHeight="1" spans="1:16">
      <c r="A67" s="411"/>
      <c r="B67" s="411"/>
      <c r="C67" s="411"/>
      <c r="D67" s="411"/>
      <c r="E67" s="411"/>
      <c r="F67" s="411"/>
      <c r="G67" s="411"/>
      <c r="H67" s="411"/>
      <c r="I67" s="411"/>
      <c r="J67" s="411"/>
      <c r="K67" s="411"/>
      <c r="L67" s="411"/>
      <c r="M67" s="411"/>
      <c r="N67" s="411"/>
      <c r="O67" s="411"/>
      <c r="P67" s="418"/>
    </row>
    <row r="68" customHeight="1" spans="1:16">
      <c r="A68" s="411"/>
      <c r="B68" s="411"/>
      <c r="C68" s="411"/>
      <c r="D68" s="411"/>
      <c r="E68" s="411"/>
      <c r="F68" s="411"/>
      <c r="G68" s="411"/>
      <c r="H68" s="411"/>
      <c r="I68" s="411"/>
      <c r="J68" s="411"/>
      <c r="K68" s="411"/>
      <c r="L68" s="411"/>
      <c r="M68" s="411"/>
      <c r="N68" s="411"/>
      <c r="O68" s="411"/>
      <c r="P68" s="418"/>
    </row>
    <row r="69" customHeight="1" spans="1:16">
      <c r="A69" s="411"/>
      <c r="B69" s="411"/>
      <c r="C69" s="411"/>
      <c r="D69" s="411"/>
      <c r="E69" s="411"/>
      <c r="F69" s="411"/>
      <c r="G69" s="411"/>
      <c r="H69" s="411"/>
      <c r="I69" s="411"/>
      <c r="J69" s="411"/>
      <c r="K69" s="411"/>
      <c r="L69" s="411"/>
      <c r="M69" s="411"/>
      <c r="N69" s="411"/>
      <c r="O69" s="411"/>
      <c r="P69" s="418"/>
    </row>
    <row r="70" customHeight="1" spans="1:16">
      <c r="A70" s="411"/>
      <c r="B70" s="411"/>
      <c r="C70" s="411"/>
      <c r="D70" s="411"/>
      <c r="E70" s="411"/>
      <c r="F70" s="411"/>
      <c r="G70" s="411"/>
      <c r="H70" s="411"/>
      <c r="I70" s="411"/>
      <c r="J70" s="411"/>
      <c r="K70" s="411"/>
      <c r="L70" s="411"/>
      <c r="M70" s="411"/>
      <c r="N70" s="411"/>
      <c r="O70" s="411"/>
      <c r="P70" s="418"/>
    </row>
    <row r="71" customHeight="1" spans="1:16">
      <c r="A71" s="411"/>
      <c r="B71" s="411"/>
      <c r="C71" s="411"/>
      <c r="D71" s="411"/>
      <c r="E71" s="411"/>
      <c r="F71" s="411"/>
      <c r="G71" s="411"/>
      <c r="H71" s="411"/>
      <c r="I71" s="411"/>
      <c r="J71" s="411"/>
      <c r="K71" s="411"/>
      <c r="L71" s="411"/>
      <c r="M71" s="411"/>
      <c r="N71" s="411"/>
      <c r="O71" s="411"/>
      <c r="P71" s="418"/>
    </row>
    <row r="72" customHeight="1" spans="1:16">
      <c r="A72" s="419"/>
      <c r="B72" s="419"/>
      <c r="C72" s="419"/>
      <c r="D72" s="419"/>
      <c r="E72" s="419"/>
      <c r="F72" s="419"/>
      <c r="G72" s="419"/>
      <c r="H72" s="419"/>
      <c r="I72" s="419"/>
      <c r="J72" s="419"/>
      <c r="K72" s="419"/>
      <c r="L72" s="419"/>
      <c r="M72" s="419"/>
      <c r="N72" s="419"/>
      <c r="O72" s="419"/>
      <c r="P72" s="418"/>
    </row>
    <row r="73" customHeight="1" spans="1:16">
      <c r="A73" s="419"/>
      <c r="B73" s="419"/>
      <c r="C73" s="419"/>
      <c r="D73" s="419"/>
      <c r="E73" s="419"/>
      <c r="F73" s="419"/>
      <c r="G73" s="419"/>
      <c r="H73" s="419"/>
      <c r="I73" s="419"/>
      <c r="J73" s="419"/>
      <c r="K73" s="419"/>
      <c r="L73" s="419"/>
      <c r="M73" s="419"/>
      <c r="N73" s="419"/>
      <c r="O73" s="419"/>
      <c r="P73" s="418"/>
    </row>
    <row r="74" customHeight="1" spans="1:16">
      <c r="A74" s="419"/>
      <c r="B74" s="419"/>
      <c r="C74" s="419"/>
      <c r="D74" s="419"/>
      <c r="E74" s="419"/>
      <c r="F74" s="419"/>
      <c r="G74" s="419"/>
      <c r="H74" s="419"/>
      <c r="I74" s="419"/>
      <c r="J74" s="419"/>
      <c r="K74" s="419"/>
      <c r="L74" s="419"/>
      <c r="M74" s="419"/>
      <c r="N74" s="419"/>
      <c r="O74" s="419"/>
      <c r="P74" s="418"/>
    </row>
    <row r="75" customHeight="1" spans="1:16">
      <c r="A75" s="419"/>
      <c r="B75" s="419"/>
      <c r="C75" s="419"/>
      <c r="D75" s="419"/>
      <c r="E75" s="419"/>
      <c r="F75" s="419"/>
      <c r="G75" s="419"/>
      <c r="H75" s="419"/>
      <c r="I75" s="419"/>
      <c r="J75" s="419"/>
      <c r="K75" s="419"/>
      <c r="L75" s="419"/>
      <c r="M75" s="419"/>
      <c r="N75" s="419"/>
      <c r="O75" s="419"/>
      <c r="P75" s="418"/>
    </row>
    <row r="76" customHeight="1" spans="1:16">
      <c r="A76" s="419"/>
      <c r="B76" s="419"/>
      <c r="C76" s="419"/>
      <c r="D76" s="419"/>
      <c r="E76" s="419"/>
      <c r="F76" s="419"/>
      <c r="G76" s="419"/>
      <c r="H76" s="419"/>
      <c r="I76" s="419"/>
      <c r="J76" s="419"/>
      <c r="K76" s="419"/>
      <c r="L76" s="419"/>
      <c r="M76" s="419"/>
      <c r="N76" s="419"/>
      <c r="O76" s="419"/>
      <c r="P76" s="418"/>
    </row>
    <row r="77" customHeight="1" spans="1:16">
      <c r="A77" s="419"/>
      <c r="B77" s="419"/>
      <c r="C77" s="419"/>
      <c r="D77" s="419"/>
      <c r="E77" s="419"/>
      <c r="F77" s="419"/>
      <c r="G77" s="419"/>
      <c r="H77" s="419"/>
      <c r="I77" s="419"/>
      <c r="J77" s="419"/>
      <c r="K77" s="419"/>
      <c r="L77" s="419"/>
      <c r="M77" s="419"/>
      <c r="N77" s="419"/>
      <c r="O77" s="419"/>
      <c r="P77" s="418"/>
    </row>
    <row r="78" customHeight="1" spans="1:16">
      <c r="A78" s="420"/>
      <c r="B78" s="420"/>
      <c r="C78" s="420"/>
      <c r="D78" s="420"/>
      <c r="E78" s="420"/>
      <c r="F78" s="420"/>
      <c r="G78" s="420"/>
      <c r="H78" s="420"/>
      <c r="I78" s="420"/>
      <c r="J78" s="420"/>
      <c r="K78" s="420"/>
      <c r="L78" s="420"/>
      <c r="M78" s="420"/>
      <c r="N78" s="420"/>
      <c r="O78" s="420"/>
    </row>
    <row r="79" customHeight="1" spans="1:16">
      <c r="A79" s="420"/>
      <c r="B79" s="420"/>
      <c r="C79" s="420"/>
      <c r="D79" s="420"/>
      <c r="E79" s="420"/>
      <c r="F79" s="420"/>
      <c r="G79" s="420"/>
      <c r="H79" s="420"/>
      <c r="I79" s="420"/>
      <c r="J79" s="420"/>
      <c r="K79" s="420"/>
      <c r="L79" s="420"/>
      <c r="M79" s="420"/>
      <c r="N79" s="420"/>
      <c r="O79" s="420"/>
    </row>
    <row r="80" customHeight="1" spans="1:16">
      <c r="A80" s="420"/>
      <c r="B80" s="420"/>
      <c r="C80" s="420"/>
      <c r="D80" s="420"/>
      <c r="E80" s="420"/>
      <c r="F80" s="420"/>
      <c r="G80" s="420"/>
      <c r="H80" s="420"/>
      <c r="I80" s="420"/>
      <c r="J80" s="420"/>
      <c r="K80" s="420"/>
      <c r="L80" s="420"/>
      <c r="M80" s="420"/>
      <c r="N80" s="420"/>
      <c r="O80" s="420"/>
    </row>
    <row r="81" customHeight="1" spans="1:15">
      <c r="A81" s="420"/>
      <c r="B81" s="420"/>
      <c r="C81" s="420"/>
      <c r="D81" s="420"/>
      <c r="E81" s="420"/>
      <c r="F81" s="420"/>
      <c r="G81" s="420"/>
      <c r="H81" s="420"/>
      <c r="I81" s="420"/>
      <c r="J81" s="420"/>
      <c r="K81" s="420"/>
      <c r="L81" s="420"/>
      <c r="M81" s="420"/>
      <c r="N81" s="420"/>
      <c r="O81" s="420"/>
    </row>
    <row r="82" customHeight="1" spans="1:15">
      <c r="A82" s="420"/>
      <c r="B82" s="420"/>
      <c r="C82" s="420"/>
      <c r="D82" s="420"/>
      <c r="E82" s="420"/>
      <c r="F82" s="420"/>
      <c r="G82" s="420"/>
      <c r="H82" s="420"/>
      <c r="I82" s="420"/>
      <c r="J82" s="420"/>
      <c r="K82" s="420"/>
      <c r="L82" s="420"/>
      <c r="M82" s="420"/>
      <c r="N82" s="420"/>
      <c r="O82" s="420"/>
    </row>
    <row r="83" customHeight="1" spans="1:15">
      <c r="A83" s="420"/>
      <c r="B83" s="420"/>
      <c r="C83" s="420"/>
      <c r="D83" s="420"/>
      <c r="E83" s="420"/>
      <c r="F83" s="420"/>
      <c r="G83" s="420"/>
      <c r="H83" s="420"/>
      <c r="I83" s="420"/>
      <c r="J83" s="420"/>
      <c r="K83" s="420"/>
      <c r="L83" s="420"/>
      <c r="M83" s="420"/>
      <c r="N83" s="420"/>
      <c r="O83" s="420"/>
    </row>
    <row r="84" customHeight="1" spans="1:15">
      <c r="A84" s="420"/>
      <c r="B84" s="420"/>
      <c r="C84" s="420"/>
      <c r="D84" s="420"/>
      <c r="E84" s="420"/>
      <c r="F84" s="420"/>
      <c r="G84" s="420"/>
      <c r="H84" s="420"/>
      <c r="I84" s="420"/>
      <c r="J84" s="420"/>
      <c r="K84" s="420"/>
      <c r="L84" s="420"/>
      <c r="M84" s="420"/>
      <c r="N84" s="420"/>
      <c r="O84" s="420"/>
    </row>
    <row r="85" customHeight="1" spans="1:15">
      <c r="A85" s="420"/>
      <c r="B85" s="420"/>
      <c r="C85" s="420"/>
      <c r="D85" s="420"/>
      <c r="E85" s="420"/>
      <c r="F85" s="420"/>
      <c r="G85" s="420"/>
      <c r="H85" s="420"/>
      <c r="I85" s="420"/>
      <c r="J85" s="420"/>
      <c r="K85" s="420"/>
      <c r="L85" s="420"/>
      <c r="M85" s="420"/>
      <c r="N85" s="420"/>
      <c r="O85" s="420"/>
    </row>
    <row r="86" customHeight="1" spans="1:15">
      <c r="A86" s="420"/>
      <c r="B86" s="420"/>
      <c r="C86" s="420"/>
      <c r="D86" s="420"/>
      <c r="E86" s="420"/>
      <c r="F86" s="420"/>
      <c r="G86" s="420"/>
      <c r="H86" s="420"/>
      <c r="I86" s="420"/>
      <c r="J86" s="420"/>
      <c r="K86" s="420"/>
      <c r="L86" s="420"/>
      <c r="M86" s="420"/>
      <c r="N86" s="420"/>
      <c r="O86" s="420"/>
    </row>
  </sheetData>
  <mergeCells count="5">
    <mergeCell ref="A1:J1"/>
    <mergeCell ref="A2:J2"/>
    <mergeCell ref="I3:J3"/>
    <mergeCell ref="H4:J4"/>
    <mergeCell ref="A28:B28"/>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49">
    <pageSetUpPr fitToPage="1"/>
  </sheetPr>
  <dimension ref="A1:P86"/>
  <sheetViews>
    <sheetView view="pageBreakPreview" zoomScaleNormal="100" workbookViewId="0">
      <selection activeCell="K3" sqref="K3"/>
    </sheetView>
  </sheetViews>
  <sheetFormatPr defaultColWidth="9" defaultRowHeight="15.75" customHeight="1"/>
  <cols>
    <col min="1" max="1" width="4" style="48" customWidth="1"/>
    <col min="2" max="2" width="18.6666666666667" style="48" customWidth="1"/>
    <col min="3" max="3" width="9" style="48"/>
    <col min="4" max="4" width="5.16666666666667" style="48" customWidth="1"/>
    <col min="5" max="5" width="9" style="48" customWidth="1"/>
    <col min="6" max="6" width="8.16666666666667" style="48" customWidth="1"/>
    <col min="7" max="7" width="13" style="48" customWidth="1"/>
    <col min="8" max="8" width="9.83333333333333" style="48" customWidth="1"/>
    <col min="9" max="9" width="9" style="48"/>
    <col min="10" max="10" width="12.6666666666667" style="48" customWidth="1"/>
    <col min="11" max="11" width="9.66666666666667" style="48" customWidth="1"/>
    <col min="12" max="12" width="6.5" style="48" customWidth="1"/>
    <col min="13" max="13" width="8" style="48" customWidth="1"/>
    <col min="14" max="16384" width="9" style="48"/>
  </cols>
  <sheetData>
    <row r="1" s="46" customFormat="1" ht="30" customHeight="1" spans="1:16">
      <c r="A1" s="49" t="s">
        <v>1187</v>
      </c>
      <c r="B1" s="49"/>
      <c r="C1" s="49"/>
      <c r="D1" s="49"/>
      <c r="E1" s="49"/>
      <c r="F1" s="49"/>
      <c r="G1" s="49"/>
      <c r="H1" s="49"/>
      <c r="I1" s="49"/>
      <c r="J1" s="49"/>
      <c r="K1" s="49"/>
      <c r="L1" s="49"/>
      <c r="M1" s="49"/>
    </row>
    <row r="2" s="77" customFormat="1" ht="16.5" customHeight="1" spans="1:16">
      <c r="A2" s="50" t="str">
        <f>公用信息!E7</f>
        <v>评估基准日：2025年10月31日</v>
      </c>
      <c r="B2" s="50"/>
      <c r="C2" s="50"/>
      <c r="D2" s="50"/>
      <c r="E2" s="50"/>
      <c r="F2" s="50"/>
      <c r="G2" s="50"/>
      <c r="H2" s="51"/>
      <c r="I2" s="51"/>
      <c r="J2" s="51"/>
      <c r="K2" s="51"/>
      <c r="L2" s="51"/>
      <c r="M2" s="51"/>
      <c r="N2" s="52"/>
      <c r="O2" s="52"/>
    </row>
    <row r="3" s="77" customFormat="1" ht="16.5" customHeight="1" spans="1:16">
      <c r="A3" s="50"/>
      <c r="B3" s="50"/>
      <c r="C3" s="50"/>
      <c r="D3" s="50"/>
      <c r="E3" s="50"/>
      <c r="F3" s="50"/>
      <c r="G3" s="50"/>
      <c r="H3" s="51"/>
      <c r="I3" s="51"/>
      <c r="J3" s="51"/>
      <c r="K3" s="51"/>
      <c r="L3" s="53" t="s">
        <v>1188</v>
      </c>
      <c r="M3" s="53"/>
      <c r="N3" s="52"/>
      <c r="O3" s="52"/>
    </row>
    <row r="4" s="77" customFormat="1" ht="16.5" customHeight="1" spans="1:16">
      <c r="A4" s="54" t="str">
        <f>公用信息!E6</f>
        <v>被评估单位：杭州建德杭氧气体有限公司</v>
      </c>
      <c r="B4" s="54"/>
      <c r="C4" s="54"/>
      <c r="D4" s="54"/>
      <c r="E4" s="54"/>
      <c r="F4" s="52"/>
      <c r="G4" s="52"/>
      <c r="H4" s="52"/>
      <c r="I4" s="52"/>
      <c r="J4" s="52"/>
      <c r="K4" s="52"/>
      <c r="L4" s="52"/>
      <c r="M4" s="55" t="e">
        <f>#REF!</f>
        <v>#REF!</v>
      </c>
      <c r="N4" s="52"/>
      <c r="O4" s="52"/>
    </row>
    <row r="5" s="78" customFormat="1" ht="16.5" customHeight="1" spans="1:16">
      <c r="A5" s="56" t="s">
        <v>175</v>
      </c>
      <c r="B5" s="56" t="s">
        <v>382</v>
      </c>
      <c r="C5" s="56" t="s">
        <v>1189</v>
      </c>
      <c r="D5" s="56" t="s">
        <v>1190</v>
      </c>
      <c r="E5" s="56" t="s">
        <v>111</v>
      </c>
      <c r="F5" s="56"/>
      <c r="G5" s="56"/>
      <c r="H5" s="67" t="s">
        <v>112</v>
      </c>
      <c r="I5" s="143"/>
      <c r="J5" s="57"/>
      <c r="K5" s="166" t="s">
        <v>113</v>
      </c>
      <c r="L5" s="56" t="s">
        <v>1191</v>
      </c>
      <c r="M5" s="56" t="s">
        <v>247</v>
      </c>
      <c r="N5" s="58"/>
      <c r="O5" s="58"/>
      <c r="P5" s="80"/>
    </row>
    <row r="6" s="78" customFormat="1" ht="16.5" customHeight="1" spans="1:16">
      <c r="A6" s="56"/>
      <c r="B6" s="56"/>
      <c r="C6" s="56"/>
      <c r="D6" s="56"/>
      <c r="E6" s="56" t="s">
        <v>375</v>
      </c>
      <c r="F6" s="56" t="s">
        <v>376</v>
      </c>
      <c r="G6" s="56" t="s">
        <v>377</v>
      </c>
      <c r="H6" s="172" t="s">
        <v>378</v>
      </c>
      <c r="I6" s="56" t="s">
        <v>376</v>
      </c>
      <c r="J6" s="56" t="s">
        <v>377</v>
      </c>
      <c r="K6" s="169"/>
      <c r="L6" s="56"/>
      <c r="M6" s="56"/>
      <c r="N6" s="58"/>
      <c r="O6" s="58"/>
      <c r="P6" s="80"/>
    </row>
    <row r="7" s="77" customFormat="1" ht="16.5" customHeight="1" spans="1:16">
      <c r="A7" s="56"/>
      <c r="B7" s="60"/>
      <c r="C7" s="60"/>
      <c r="D7" s="56"/>
      <c r="E7" s="62"/>
      <c r="F7" s="62"/>
      <c r="G7" s="62"/>
      <c r="H7" s="62"/>
      <c r="I7" s="62"/>
      <c r="J7" s="62"/>
      <c r="K7" s="62">
        <f>J7-G7</f>
        <v>0</v>
      </c>
      <c r="L7" s="62" t="str">
        <f>IF(G7=0,"",K7/G7*100)</f>
        <v/>
      </c>
      <c r="M7" s="63"/>
      <c r="N7" s="64"/>
      <c r="O7" s="64"/>
      <c r="P7" s="72"/>
    </row>
    <row r="8" s="77" customFormat="1" ht="16.5" customHeight="1" spans="1:16">
      <c r="A8" s="56"/>
      <c r="B8" s="60"/>
      <c r="C8" s="60"/>
      <c r="D8" s="56"/>
      <c r="E8" s="62"/>
      <c r="F8" s="62"/>
      <c r="G8" s="62"/>
      <c r="H8" s="62"/>
      <c r="I8" s="62"/>
      <c r="J8" s="62"/>
      <c r="K8" s="62">
        <f t="shared" ref="K8:K28" si="0">J8-G8</f>
        <v>0</v>
      </c>
      <c r="L8" s="62" t="str">
        <f t="shared" ref="L8:L28" si="1">IF(G8=0,"",K8/G8*100)</f>
        <v/>
      </c>
      <c r="M8" s="63"/>
      <c r="N8" s="64"/>
      <c r="O8" s="64"/>
      <c r="P8" s="72"/>
    </row>
    <row r="9" s="77" customFormat="1" ht="16.5" customHeight="1" spans="1:16">
      <c r="A9" s="56"/>
      <c r="B9" s="60"/>
      <c r="C9" s="60"/>
      <c r="D9" s="56"/>
      <c r="E9" s="62"/>
      <c r="F9" s="62"/>
      <c r="G9" s="62"/>
      <c r="H9" s="62"/>
      <c r="I9" s="62"/>
      <c r="J9" s="62"/>
      <c r="K9" s="62">
        <f t="shared" si="0"/>
        <v>0</v>
      </c>
      <c r="L9" s="62" t="str">
        <f t="shared" si="1"/>
        <v/>
      </c>
      <c r="M9" s="63"/>
      <c r="N9" s="64"/>
      <c r="O9" s="64"/>
      <c r="P9" s="72"/>
    </row>
    <row r="10" s="77" customFormat="1" ht="16.5" customHeight="1" spans="1:16">
      <c r="A10" s="56"/>
      <c r="B10" s="60"/>
      <c r="C10" s="60"/>
      <c r="D10" s="56"/>
      <c r="E10" s="62"/>
      <c r="F10" s="62"/>
      <c r="G10" s="62"/>
      <c r="H10" s="62"/>
      <c r="I10" s="62"/>
      <c r="J10" s="62"/>
      <c r="K10" s="62">
        <f t="shared" si="0"/>
        <v>0</v>
      </c>
      <c r="L10" s="62" t="str">
        <f t="shared" si="1"/>
        <v/>
      </c>
      <c r="M10" s="63"/>
      <c r="N10" s="64"/>
      <c r="O10" s="64"/>
      <c r="P10" s="72"/>
    </row>
    <row r="11" s="77" customFormat="1" ht="16.5" customHeight="1" spans="1:16">
      <c r="A11" s="56"/>
      <c r="B11" s="60"/>
      <c r="C11" s="60"/>
      <c r="D11" s="56"/>
      <c r="E11" s="62"/>
      <c r="F11" s="62"/>
      <c r="G11" s="62"/>
      <c r="H11" s="62"/>
      <c r="I11" s="62"/>
      <c r="J11" s="62"/>
      <c r="K11" s="62">
        <f t="shared" si="0"/>
        <v>0</v>
      </c>
      <c r="L11" s="62" t="str">
        <f t="shared" si="1"/>
        <v/>
      </c>
      <c r="M11" s="63"/>
      <c r="N11" s="64"/>
      <c r="O11" s="64"/>
      <c r="P11" s="72"/>
    </row>
    <row r="12" s="77" customFormat="1" ht="16.5" customHeight="1" spans="1:16">
      <c r="A12" s="56"/>
      <c r="B12" s="60"/>
      <c r="C12" s="60"/>
      <c r="D12" s="56"/>
      <c r="E12" s="62"/>
      <c r="F12" s="62"/>
      <c r="G12" s="62"/>
      <c r="H12" s="62"/>
      <c r="I12" s="62"/>
      <c r="J12" s="62"/>
      <c r="K12" s="62">
        <f t="shared" si="0"/>
        <v>0</v>
      </c>
      <c r="L12" s="62" t="str">
        <f t="shared" si="1"/>
        <v/>
      </c>
      <c r="M12" s="63"/>
      <c r="N12" s="64"/>
      <c r="O12" s="64"/>
      <c r="P12" s="72"/>
    </row>
    <row r="13" s="77" customFormat="1" ht="16.5" customHeight="1" spans="1:16">
      <c r="A13" s="56"/>
      <c r="B13" s="60"/>
      <c r="C13" s="60"/>
      <c r="D13" s="56"/>
      <c r="E13" s="62"/>
      <c r="F13" s="62"/>
      <c r="G13" s="62"/>
      <c r="H13" s="62"/>
      <c r="I13" s="62"/>
      <c r="J13" s="62"/>
      <c r="K13" s="62">
        <f t="shared" si="0"/>
        <v>0</v>
      </c>
      <c r="L13" s="62" t="str">
        <f t="shared" si="1"/>
        <v/>
      </c>
      <c r="M13" s="63"/>
      <c r="N13" s="64"/>
      <c r="O13" s="64"/>
      <c r="P13" s="72"/>
    </row>
    <row r="14" s="77" customFormat="1" ht="16.5" customHeight="1" spans="1:16">
      <c r="A14" s="56"/>
      <c r="B14" s="60"/>
      <c r="C14" s="60"/>
      <c r="D14" s="56"/>
      <c r="E14" s="62"/>
      <c r="F14" s="62"/>
      <c r="G14" s="62"/>
      <c r="H14" s="62"/>
      <c r="I14" s="62"/>
      <c r="J14" s="62"/>
      <c r="K14" s="62">
        <f t="shared" si="0"/>
        <v>0</v>
      </c>
      <c r="L14" s="62" t="str">
        <f t="shared" si="1"/>
        <v/>
      </c>
      <c r="M14" s="63"/>
      <c r="N14" s="64"/>
      <c r="O14" s="64"/>
      <c r="P14" s="72"/>
    </row>
    <row r="15" s="77" customFormat="1" ht="16.5" customHeight="1" spans="1:16">
      <c r="A15" s="56"/>
      <c r="B15" s="60"/>
      <c r="C15" s="60"/>
      <c r="D15" s="56"/>
      <c r="E15" s="62"/>
      <c r="F15" s="62"/>
      <c r="G15" s="62"/>
      <c r="H15" s="62"/>
      <c r="I15" s="62"/>
      <c r="J15" s="62"/>
      <c r="K15" s="62">
        <f t="shared" si="0"/>
        <v>0</v>
      </c>
      <c r="L15" s="62" t="str">
        <f t="shared" si="1"/>
        <v/>
      </c>
      <c r="M15" s="63"/>
      <c r="N15" s="64"/>
      <c r="O15" s="64"/>
      <c r="P15" s="72"/>
    </row>
    <row r="16" s="77" customFormat="1" ht="16.5" customHeight="1" spans="1:16">
      <c r="A16" s="56"/>
      <c r="B16" s="60"/>
      <c r="C16" s="60"/>
      <c r="D16" s="56"/>
      <c r="E16" s="62"/>
      <c r="F16" s="62"/>
      <c r="G16" s="62"/>
      <c r="H16" s="62"/>
      <c r="I16" s="62"/>
      <c r="J16" s="62"/>
      <c r="K16" s="62">
        <f t="shared" si="0"/>
        <v>0</v>
      </c>
      <c r="L16" s="62" t="str">
        <f t="shared" si="1"/>
        <v/>
      </c>
      <c r="M16" s="63"/>
      <c r="N16" s="64"/>
      <c r="O16" s="64"/>
      <c r="P16" s="72"/>
    </row>
    <row r="17" s="77" customFormat="1" ht="16.5" customHeight="1" spans="1:16">
      <c r="A17" s="56"/>
      <c r="B17" s="60"/>
      <c r="C17" s="60"/>
      <c r="D17" s="56"/>
      <c r="E17" s="62"/>
      <c r="F17" s="62"/>
      <c r="G17" s="62"/>
      <c r="H17" s="62"/>
      <c r="I17" s="62"/>
      <c r="J17" s="62"/>
      <c r="K17" s="62">
        <f t="shared" si="0"/>
        <v>0</v>
      </c>
      <c r="L17" s="62" t="str">
        <f t="shared" si="1"/>
        <v/>
      </c>
      <c r="M17" s="63"/>
      <c r="N17" s="64"/>
      <c r="O17" s="64"/>
      <c r="P17" s="72"/>
    </row>
    <row r="18" s="77" customFormat="1" ht="16.5" customHeight="1" spans="1:16">
      <c r="A18" s="56"/>
      <c r="B18" s="60"/>
      <c r="C18" s="60"/>
      <c r="D18" s="56"/>
      <c r="E18" s="62"/>
      <c r="F18" s="62"/>
      <c r="G18" s="62"/>
      <c r="H18" s="62"/>
      <c r="I18" s="62"/>
      <c r="J18" s="62"/>
      <c r="K18" s="62">
        <f t="shared" si="0"/>
        <v>0</v>
      </c>
      <c r="L18" s="62" t="str">
        <f t="shared" si="1"/>
        <v/>
      </c>
      <c r="M18" s="63"/>
      <c r="N18" s="64"/>
      <c r="O18" s="64"/>
      <c r="P18" s="72"/>
    </row>
    <row r="19" s="77" customFormat="1" ht="16.5" customHeight="1" spans="1:16">
      <c r="A19" s="56"/>
      <c r="B19" s="60"/>
      <c r="C19" s="60"/>
      <c r="D19" s="56"/>
      <c r="E19" s="62"/>
      <c r="F19" s="62"/>
      <c r="G19" s="62"/>
      <c r="H19" s="62"/>
      <c r="I19" s="62"/>
      <c r="J19" s="62"/>
      <c r="K19" s="62">
        <f t="shared" si="0"/>
        <v>0</v>
      </c>
      <c r="L19" s="62" t="str">
        <f t="shared" si="1"/>
        <v/>
      </c>
      <c r="M19" s="63"/>
      <c r="N19" s="64"/>
      <c r="O19" s="64"/>
      <c r="P19" s="72"/>
    </row>
    <row r="20" s="77" customFormat="1" ht="16.5" customHeight="1" spans="1:16">
      <c r="A20" s="56"/>
      <c r="B20" s="60"/>
      <c r="C20" s="60"/>
      <c r="D20" s="56"/>
      <c r="E20" s="62"/>
      <c r="F20" s="62"/>
      <c r="G20" s="62"/>
      <c r="H20" s="62"/>
      <c r="I20" s="62"/>
      <c r="J20" s="62"/>
      <c r="K20" s="62">
        <f t="shared" si="0"/>
        <v>0</v>
      </c>
      <c r="L20" s="62" t="str">
        <f t="shared" si="1"/>
        <v/>
      </c>
      <c r="M20" s="63"/>
      <c r="N20" s="64"/>
      <c r="O20" s="64"/>
      <c r="P20" s="72"/>
    </row>
    <row r="21" s="77" customFormat="1" ht="16.5" customHeight="1" spans="1:16">
      <c r="A21" s="56"/>
      <c r="B21" s="60"/>
      <c r="C21" s="60"/>
      <c r="D21" s="56"/>
      <c r="E21" s="62"/>
      <c r="F21" s="62"/>
      <c r="G21" s="62"/>
      <c r="H21" s="62"/>
      <c r="I21" s="62"/>
      <c r="J21" s="62"/>
      <c r="K21" s="62">
        <f t="shared" si="0"/>
        <v>0</v>
      </c>
      <c r="L21" s="62" t="str">
        <f t="shared" si="1"/>
        <v/>
      </c>
      <c r="M21" s="63"/>
      <c r="N21" s="64"/>
      <c r="O21" s="64"/>
      <c r="P21" s="72"/>
    </row>
    <row r="22" s="77" customFormat="1" ht="16.5" customHeight="1" spans="1:16">
      <c r="A22" s="56"/>
      <c r="B22" s="60"/>
      <c r="C22" s="60"/>
      <c r="D22" s="56"/>
      <c r="E22" s="62"/>
      <c r="F22" s="62"/>
      <c r="G22" s="62"/>
      <c r="H22" s="62"/>
      <c r="I22" s="62"/>
      <c r="J22" s="62"/>
      <c r="K22" s="62">
        <f t="shared" si="0"/>
        <v>0</v>
      </c>
      <c r="L22" s="62" t="str">
        <f t="shared" si="1"/>
        <v/>
      </c>
      <c r="M22" s="63"/>
      <c r="N22" s="64"/>
      <c r="O22" s="64"/>
      <c r="P22" s="72"/>
    </row>
    <row r="23" s="77" customFormat="1" ht="16.5" customHeight="1" spans="1:16">
      <c r="A23" s="56"/>
      <c r="B23" s="60"/>
      <c r="C23" s="60"/>
      <c r="D23" s="56"/>
      <c r="E23" s="62"/>
      <c r="F23" s="62"/>
      <c r="G23" s="62"/>
      <c r="H23" s="62"/>
      <c r="I23" s="62"/>
      <c r="J23" s="62"/>
      <c r="K23" s="62">
        <f t="shared" si="0"/>
        <v>0</v>
      </c>
      <c r="L23" s="62" t="str">
        <f t="shared" si="1"/>
        <v/>
      </c>
      <c r="M23" s="63"/>
      <c r="N23" s="64"/>
      <c r="O23" s="64"/>
      <c r="P23" s="72"/>
    </row>
    <row r="24" s="77" customFormat="1" ht="16.5" customHeight="1" spans="1:16">
      <c r="A24" s="56"/>
      <c r="B24" s="60"/>
      <c r="C24" s="60"/>
      <c r="D24" s="56"/>
      <c r="E24" s="62"/>
      <c r="F24" s="62"/>
      <c r="G24" s="62"/>
      <c r="H24" s="62"/>
      <c r="I24" s="62"/>
      <c r="J24" s="62"/>
      <c r="K24" s="62">
        <f t="shared" si="0"/>
        <v>0</v>
      </c>
      <c r="L24" s="62" t="str">
        <f t="shared" si="1"/>
        <v/>
      </c>
      <c r="M24" s="63"/>
      <c r="N24" s="64"/>
      <c r="O24" s="64"/>
      <c r="P24" s="72"/>
    </row>
    <row r="25" s="77" customFormat="1" ht="16.5" customHeight="1" spans="1:16">
      <c r="A25" s="56"/>
      <c r="B25" s="60"/>
      <c r="C25" s="60"/>
      <c r="D25" s="56"/>
      <c r="E25" s="62"/>
      <c r="F25" s="62"/>
      <c r="G25" s="62"/>
      <c r="H25" s="62"/>
      <c r="I25" s="62"/>
      <c r="J25" s="62"/>
      <c r="K25" s="62">
        <f t="shared" si="0"/>
        <v>0</v>
      </c>
      <c r="L25" s="62" t="str">
        <f t="shared" si="1"/>
        <v/>
      </c>
      <c r="M25" s="63"/>
      <c r="N25" s="64"/>
      <c r="O25" s="64"/>
      <c r="P25" s="72"/>
    </row>
    <row r="26" s="77" customFormat="1" ht="16.5" customHeight="1" spans="1:16">
      <c r="A26" s="67" t="s">
        <v>309</v>
      </c>
      <c r="B26" s="143"/>
      <c r="C26" s="143"/>
      <c r="D26" s="57"/>
      <c r="E26" s="82"/>
      <c r="F26" s="82"/>
      <c r="G26" s="82">
        <f>SUM(G7:G25)</f>
        <v>0</v>
      </c>
      <c r="H26" s="82"/>
      <c r="I26" s="82"/>
      <c r="J26" s="82">
        <f>SUM(J7:J25)</f>
        <v>0</v>
      </c>
      <c r="K26" s="62">
        <f t="shared" si="0"/>
        <v>0</v>
      </c>
      <c r="L26" s="62" t="str">
        <f t="shared" si="1"/>
        <v/>
      </c>
      <c r="M26" s="63"/>
      <c r="N26" s="64"/>
      <c r="O26" s="64"/>
      <c r="P26" s="72"/>
    </row>
    <row r="27" s="77" customFormat="1" ht="16.5" customHeight="1" spans="1:16">
      <c r="A27" s="67" t="s">
        <v>1192</v>
      </c>
      <c r="B27" s="143"/>
      <c r="C27" s="143"/>
      <c r="D27" s="57"/>
      <c r="E27" s="62"/>
      <c r="F27" s="62"/>
      <c r="G27" s="62"/>
      <c r="H27" s="62"/>
      <c r="I27" s="62"/>
      <c r="J27" s="62"/>
      <c r="K27" s="62">
        <f t="shared" si="0"/>
        <v>0</v>
      </c>
      <c r="L27" s="62" t="str">
        <f t="shared" si="1"/>
        <v/>
      </c>
      <c r="M27" s="63"/>
      <c r="N27" s="64"/>
      <c r="O27" s="64"/>
      <c r="P27" s="72"/>
    </row>
    <row r="28" s="77" customFormat="1" ht="16.5" customHeight="1" spans="1:16">
      <c r="A28" s="67" t="s">
        <v>309</v>
      </c>
      <c r="B28" s="143"/>
      <c r="C28" s="143"/>
      <c r="D28" s="57"/>
      <c r="E28" s="82"/>
      <c r="F28" s="82"/>
      <c r="G28" s="82">
        <f>G26-G27</f>
        <v>0</v>
      </c>
      <c r="H28" s="82"/>
      <c r="I28" s="82"/>
      <c r="J28" s="82">
        <f>J26-J27</f>
        <v>0</v>
      </c>
      <c r="K28" s="62">
        <f t="shared" si="0"/>
        <v>0</v>
      </c>
      <c r="L28" s="62" t="str">
        <f t="shared" si="1"/>
        <v/>
      </c>
      <c r="M28" s="63"/>
      <c r="N28" s="64"/>
      <c r="O28" s="64"/>
      <c r="P28" s="72"/>
    </row>
    <row r="29" customHeight="1" spans="1:16">
      <c r="A29" s="123"/>
      <c r="B29" s="123"/>
      <c r="C29" s="123"/>
      <c r="D29" s="123"/>
      <c r="E29" s="123"/>
      <c r="F29" s="123"/>
      <c r="G29" s="123"/>
      <c r="H29" s="123"/>
      <c r="I29" s="123"/>
      <c r="J29" s="123"/>
      <c r="K29" s="123"/>
      <c r="L29" s="123"/>
      <c r="M29" s="123"/>
      <c r="N29" s="123"/>
      <c r="O29" s="64"/>
      <c r="P29" s="65"/>
    </row>
    <row r="30" customHeight="1" spans="1:16">
      <c r="A30" s="123"/>
      <c r="B30" s="123"/>
      <c r="C30" s="123"/>
      <c r="D30" s="123"/>
      <c r="E30" s="123"/>
      <c r="F30" s="123"/>
      <c r="G30" s="123"/>
      <c r="H30" s="123"/>
      <c r="I30" s="123"/>
      <c r="J30" s="123"/>
      <c r="K30" s="123"/>
      <c r="L30" s="123"/>
      <c r="M30" s="123"/>
      <c r="N30" s="123"/>
      <c r="O30" s="64"/>
      <c r="P30" s="65"/>
    </row>
    <row r="31" customHeight="1" spans="1:16">
      <c r="A31" s="123"/>
      <c r="B31" s="123"/>
      <c r="C31" s="123"/>
      <c r="D31" s="123"/>
      <c r="E31" s="123"/>
      <c r="F31" s="123"/>
      <c r="G31" s="123"/>
      <c r="H31" s="123"/>
      <c r="I31" s="123"/>
      <c r="J31" s="123"/>
      <c r="K31" s="123"/>
      <c r="L31" s="123"/>
      <c r="M31" s="123"/>
      <c r="N31" s="123"/>
      <c r="O31" s="64"/>
      <c r="P31" s="65"/>
    </row>
    <row r="32" customHeight="1" spans="1:16">
      <c r="A32" s="123"/>
      <c r="B32" s="123"/>
      <c r="C32" s="123"/>
      <c r="D32" s="123"/>
      <c r="E32" s="123"/>
      <c r="F32" s="123"/>
      <c r="G32" s="123"/>
      <c r="H32" s="123"/>
      <c r="I32" s="123"/>
      <c r="J32" s="123"/>
      <c r="K32" s="123"/>
      <c r="L32" s="123"/>
      <c r="M32" s="123"/>
      <c r="N32" s="123"/>
      <c r="O32" s="64"/>
      <c r="P32" s="65"/>
    </row>
    <row r="33" customHeight="1" spans="1:16">
      <c r="A33" s="123"/>
      <c r="B33" s="123"/>
      <c r="C33" s="123"/>
      <c r="D33" s="123"/>
      <c r="E33" s="123"/>
      <c r="F33" s="123"/>
      <c r="G33" s="123"/>
      <c r="H33" s="123"/>
      <c r="I33" s="123"/>
      <c r="J33" s="123"/>
      <c r="K33" s="123"/>
      <c r="L33" s="123"/>
      <c r="M33" s="123"/>
      <c r="N33" s="123"/>
      <c r="O33" s="64"/>
      <c r="P33" s="65"/>
    </row>
    <row r="34" customHeight="1" spans="1:16">
      <c r="A34" s="123"/>
      <c r="B34" s="123"/>
      <c r="C34" s="123"/>
      <c r="D34" s="123"/>
      <c r="E34" s="123"/>
      <c r="F34" s="123"/>
      <c r="G34" s="123"/>
      <c r="H34" s="123"/>
      <c r="I34" s="123"/>
      <c r="J34" s="123"/>
      <c r="K34" s="123"/>
      <c r="L34" s="123"/>
      <c r="M34" s="123"/>
      <c r="N34" s="123"/>
      <c r="O34" s="64"/>
      <c r="P34" s="65"/>
    </row>
    <row r="35" customHeight="1" spans="1:16">
      <c r="A35" s="123"/>
      <c r="B35" s="123"/>
      <c r="C35" s="123"/>
      <c r="D35" s="123"/>
      <c r="E35" s="123"/>
      <c r="F35" s="123"/>
      <c r="G35" s="123"/>
      <c r="H35" s="123"/>
      <c r="I35" s="123"/>
      <c r="J35" s="123"/>
      <c r="K35" s="123"/>
      <c r="L35" s="123"/>
      <c r="M35" s="123"/>
      <c r="N35" s="123"/>
      <c r="O35" s="64"/>
      <c r="P35" s="65"/>
    </row>
    <row r="36" customHeight="1" spans="1:16">
      <c r="A36" s="123"/>
      <c r="B36" s="123"/>
      <c r="C36" s="123"/>
      <c r="D36" s="123"/>
      <c r="E36" s="123"/>
      <c r="F36" s="123"/>
      <c r="G36" s="123"/>
      <c r="H36" s="123"/>
      <c r="I36" s="123"/>
      <c r="J36" s="123"/>
      <c r="K36" s="123"/>
      <c r="L36" s="123"/>
      <c r="M36" s="123"/>
      <c r="N36" s="123"/>
      <c r="O36" s="64"/>
      <c r="P36" s="65"/>
    </row>
    <row r="37" customHeight="1" spans="1:16">
      <c r="A37" s="123"/>
      <c r="B37" s="123"/>
      <c r="C37" s="123"/>
      <c r="D37" s="123"/>
      <c r="E37" s="123"/>
      <c r="F37" s="123"/>
      <c r="G37" s="123"/>
      <c r="H37" s="123"/>
      <c r="I37" s="123"/>
      <c r="J37" s="123"/>
      <c r="K37" s="123"/>
      <c r="L37" s="123"/>
      <c r="M37" s="123"/>
      <c r="N37" s="123"/>
      <c r="O37" s="64"/>
      <c r="P37" s="65"/>
    </row>
    <row r="38" customHeight="1" spans="1:16">
      <c r="A38" s="123"/>
      <c r="B38" s="123"/>
      <c r="C38" s="123"/>
      <c r="D38" s="123"/>
      <c r="E38" s="123"/>
      <c r="F38" s="123"/>
      <c r="G38" s="123"/>
      <c r="H38" s="123"/>
      <c r="I38" s="123"/>
      <c r="J38" s="123"/>
      <c r="K38" s="123"/>
      <c r="L38" s="123"/>
      <c r="M38" s="123"/>
      <c r="N38" s="123"/>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sheetData>
  <mergeCells count="16">
    <mergeCell ref="A1:M1"/>
    <mergeCell ref="A2:M2"/>
    <mergeCell ref="L3:M3"/>
    <mergeCell ref="A4:E4"/>
    <mergeCell ref="E5:G5"/>
    <mergeCell ref="H5:J5"/>
    <mergeCell ref="A26:D26"/>
    <mergeCell ref="A27:D27"/>
    <mergeCell ref="A28:D28"/>
    <mergeCell ref="A5:A6"/>
    <mergeCell ref="B5:B6"/>
    <mergeCell ref="C5:C6"/>
    <mergeCell ref="D5:D6"/>
    <mergeCell ref="K5:K6"/>
    <mergeCell ref="L5:L6"/>
    <mergeCell ref="M5:M6"/>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9">
    <pageSetUpPr fitToPage="1"/>
  </sheetPr>
  <dimension ref="A1:P85"/>
  <sheetViews>
    <sheetView view="pageBreakPreview" zoomScaleNormal="100" workbookViewId="0">
      <selection activeCell="K3" sqref="K3:M3"/>
    </sheetView>
  </sheetViews>
  <sheetFormatPr defaultColWidth="9" defaultRowHeight="15.75" customHeight="1"/>
  <cols>
    <col min="1" max="1" width="4.33333333333333" style="48" customWidth="1"/>
    <col min="2" max="2" width="12" style="48" customWidth="1"/>
    <col min="3" max="3" width="11.5" style="48" customWidth="1"/>
    <col min="4" max="4" width="5.33333333333333" style="48" customWidth="1"/>
    <col min="5" max="5" width="6" style="48" customWidth="1"/>
    <col min="6" max="6" width="10" style="48" customWidth="1"/>
    <col min="7" max="7" width="12" style="48" customWidth="1"/>
    <col min="8" max="8" width="11.6666666666667" style="48" customWidth="1"/>
    <col min="9" max="9" width="12" style="48" customWidth="1"/>
    <col min="10" max="10" width="7.33333333333333" style="48" customWidth="1"/>
    <col min="11" max="11" width="11.5" style="48" customWidth="1"/>
    <col min="12" max="12" width="7.33333333333333" style="48" customWidth="1"/>
    <col min="13" max="13" width="10.6666666666667" style="48" customWidth="1"/>
    <col min="14" max="16384" width="9" style="48"/>
  </cols>
  <sheetData>
    <row r="1" s="46" customFormat="1" ht="30" customHeight="1" spans="1:16">
      <c r="A1" s="49" t="s">
        <v>1193</v>
      </c>
      <c r="B1" s="49"/>
      <c r="C1" s="49"/>
      <c r="D1" s="49"/>
      <c r="E1" s="49"/>
      <c r="F1" s="49"/>
      <c r="G1" s="49"/>
      <c r="H1" s="49"/>
      <c r="I1" s="49"/>
      <c r="J1" s="49"/>
      <c r="K1" s="49"/>
      <c r="L1" s="49"/>
      <c r="M1" s="49"/>
    </row>
    <row r="2" s="77" customFormat="1" ht="17.25" customHeight="1" spans="1:16">
      <c r="A2" s="50" t="str">
        <f>公用信息!E7</f>
        <v>评估基准日：2025年10月31日</v>
      </c>
      <c r="B2" s="50"/>
      <c r="C2" s="50"/>
      <c r="D2" s="50"/>
      <c r="E2" s="50"/>
      <c r="F2" s="51"/>
      <c r="G2" s="51"/>
      <c r="H2" s="51"/>
      <c r="I2" s="51"/>
      <c r="J2" s="51"/>
      <c r="K2" s="51"/>
      <c r="L2" s="51"/>
      <c r="M2" s="51"/>
      <c r="N2" s="52"/>
      <c r="O2" s="52"/>
    </row>
    <row r="3" s="77" customFormat="1" ht="17.25" customHeight="1" spans="1:16">
      <c r="A3" s="50"/>
      <c r="B3" s="50"/>
      <c r="C3" s="50"/>
      <c r="D3" s="50"/>
      <c r="E3" s="50"/>
      <c r="F3" s="51"/>
      <c r="G3" s="51"/>
      <c r="H3" s="51"/>
      <c r="I3" s="51"/>
      <c r="J3" s="51"/>
      <c r="K3" s="53" t="s">
        <v>1194</v>
      </c>
      <c r="L3" s="53"/>
      <c r="M3" s="53"/>
      <c r="N3" s="52"/>
      <c r="O3" s="52"/>
    </row>
    <row r="4" s="77" customFormat="1" ht="17.25" customHeight="1" spans="1:16">
      <c r="A4" s="90" t="str">
        <f>公用信息!E6</f>
        <v>被评估单位：杭州建德杭氧气体有限公司</v>
      </c>
      <c r="B4" s="52"/>
      <c r="C4" s="52"/>
      <c r="D4" s="52"/>
      <c r="E4" s="52"/>
      <c r="F4" s="52"/>
      <c r="G4" s="52"/>
      <c r="H4" s="52"/>
      <c r="I4" s="52"/>
      <c r="J4" s="52"/>
      <c r="K4" s="156" t="e">
        <f>#REF!</f>
        <v>#REF!</v>
      </c>
      <c r="L4" s="156"/>
      <c r="M4" s="156"/>
      <c r="N4" s="52"/>
      <c r="O4" s="52"/>
    </row>
    <row r="5" s="78" customFormat="1" ht="17.25" customHeight="1" spans="1:16">
      <c r="A5" s="56" t="s">
        <v>175</v>
      </c>
      <c r="B5" s="56" t="s">
        <v>1195</v>
      </c>
      <c r="C5" s="56" t="s">
        <v>1196</v>
      </c>
      <c r="D5" s="56" t="s">
        <v>374</v>
      </c>
      <c r="E5" s="56" t="s">
        <v>375</v>
      </c>
      <c r="F5" s="56" t="s">
        <v>587</v>
      </c>
      <c r="G5" s="167" t="s">
        <v>111</v>
      </c>
      <c r="H5" s="168"/>
      <c r="I5" s="56" t="s">
        <v>112</v>
      </c>
      <c r="J5" s="56"/>
      <c r="K5" s="56"/>
      <c r="L5" s="56" t="s">
        <v>114</v>
      </c>
      <c r="M5" s="56" t="s">
        <v>247</v>
      </c>
      <c r="N5" s="58"/>
      <c r="O5" s="58"/>
      <c r="P5" s="80"/>
    </row>
    <row r="6" s="78" customFormat="1" ht="17.25" customHeight="1" spans="1:16">
      <c r="A6" s="56"/>
      <c r="B6" s="56"/>
      <c r="C6" s="56"/>
      <c r="D6" s="56"/>
      <c r="E6" s="56"/>
      <c r="F6" s="56"/>
      <c r="G6" s="57" t="s">
        <v>511</v>
      </c>
      <c r="H6" s="56" t="s">
        <v>512</v>
      </c>
      <c r="I6" s="56" t="s">
        <v>511</v>
      </c>
      <c r="J6" s="56" t="s">
        <v>408</v>
      </c>
      <c r="K6" s="56" t="s">
        <v>512</v>
      </c>
      <c r="L6" s="56"/>
      <c r="M6" s="56"/>
      <c r="N6" s="58"/>
      <c r="O6" s="58"/>
      <c r="P6" s="80"/>
    </row>
    <row r="7" s="77" customFormat="1" ht="17.25" customHeight="1" spans="1:16">
      <c r="A7" s="56"/>
      <c r="B7" s="60"/>
      <c r="C7" s="60"/>
      <c r="D7" s="56"/>
      <c r="E7" s="56"/>
      <c r="F7" s="91"/>
      <c r="G7" s="62"/>
      <c r="H7" s="62"/>
      <c r="I7" s="62"/>
      <c r="J7" s="139"/>
      <c r="K7" s="62">
        <f>ROUND(I7*J7/100,-1)</f>
        <v>0</v>
      </c>
      <c r="L7" s="62" t="str">
        <f>IF(H7=0,"",(K7-H7)/H7*100)</f>
        <v/>
      </c>
      <c r="M7" s="63"/>
      <c r="N7" s="64"/>
      <c r="O7" s="64"/>
      <c r="P7" s="72"/>
    </row>
    <row r="8" s="77" customFormat="1" ht="17.25" customHeight="1" spans="1:16">
      <c r="A8" s="56"/>
      <c r="B8" s="60"/>
      <c r="C8" s="60"/>
      <c r="D8" s="56"/>
      <c r="E8" s="56"/>
      <c r="F8" s="91"/>
      <c r="G8" s="62"/>
      <c r="H8" s="62"/>
      <c r="I8" s="62"/>
      <c r="J8" s="139"/>
      <c r="K8" s="62">
        <f t="shared" ref="K8:K24" si="0">ROUND(I8*J8/100,-1)</f>
        <v>0</v>
      </c>
      <c r="L8" s="62" t="str">
        <f t="shared" ref="L8:L27" si="1">IF(H8=0,"",(K8-H8)/H8*100)</f>
        <v/>
      </c>
      <c r="M8" s="63"/>
      <c r="N8" s="64"/>
      <c r="O8" s="64"/>
      <c r="P8" s="72"/>
    </row>
    <row r="9" s="77" customFormat="1" ht="17.25" customHeight="1" spans="1:16">
      <c r="A9" s="56"/>
      <c r="B9" s="60"/>
      <c r="C9" s="60"/>
      <c r="D9" s="56"/>
      <c r="E9" s="56"/>
      <c r="F9" s="91"/>
      <c r="G9" s="62"/>
      <c r="H9" s="62"/>
      <c r="I9" s="62"/>
      <c r="J9" s="139"/>
      <c r="K9" s="62">
        <f t="shared" si="0"/>
        <v>0</v>
      </c>
      <c r="L9" s="62" t="str">
        <f t="shared" si="1"/>
        <v/>
      </c>
      <c r="M9" s="63"/>
      <c r="N9" s="64"/>
      <c r="O9" s="64"/>
      <c r="P9" s="72"/>
    </row>
    <row r="10" s="77" customFormat="1" ht="17.25" customHeight="1" spans="1:16">
      <c r="A10" s="56"/>
      <c r="B10" s="60"/>
      <c r="C10" s="60"/>
      <c r="D10" s="56"/>
      <c r="E10" s="56"/>
      <c r="F10" s="91"/>
      <c r="G10" s="62"/>
      <c r="H10" s="62"/>
      <c r="I10" s="62"/>
      <c r="J10" s="139"/>
      <c r="K10" s="62">
        <f t="shared" si="0"/>
        <v>0</v>
      </c>
      <c r="L10" s="62" t="str">
        <f t="shared" si="1"/>
        <v/>
      </c>
      <c r="M10" s="63"/>
      <c r="N10" s="64"/>
      <c r="O10" s="64"/>
      <c r="P10" s="72"/>
    </row>
    <row r="11" s="77" customFormat="1" ht="17.25" customHeight="1" spans="1:16">
      <c r="A11" s="56"/>
      <c r="B11" s="60"/>
      <c r="C11" s="60"/>
      <c r="D11" s="56"/>
      <c r="E11" s="56"/>
      <c r="F11" s="91"/>
      <c r="G11" s="62"/>
      <c r="H11" s="62"/>
      <c r="I11" s="62"/>
      <c r="J11" s="139"/>
      <c r="K11" s="62">
        <f t="shared" si="0"/>
        <v>0</v>
      </c>
      <c r="L11" s="62" t="str">
        <f t="shared" si="1"/>
        <v/>
      </c>
      <c r="M11" s="63"/>
      <c r="N11" s="64"/>
      <c r="O11" s="64"/>
      <c r="P11" s="72"/>
    </row>
    <row r="12" s="77" customFormat="1" ht="17.25" customHeight="1" spans="1:16">
      <c r="A12" s="56"/>
      <c r="B12" s="60"/>
      <c r="C12" s="60"/>
      <c r="D12" s="56"/>
      <c r="E12" s="56"/>
      <c r="F12" s="91"/>
      <c r="G12" s="62"/>
      <c r="H12" s="62"/>
      <c r="I12" s="62"/>
      <c r="J12" s="139"/>
      <c r="K12" s="62">
        <f t="shared" si="0"/>
        <v>0</v>
      </c>
      <c r="L12" s="62" t="str">
        <f t="shared" si="1"/>
        <v/>
      </c>
      <c r="M12" s="63"/>
      <c r="N12" s="64"/>
      <c r="O12" s="64"/>
      <c r="P12" s="72"/>
    </row>
    <row r="13" s="77" customFormat="1" ht="17.25" customHeight="1" spans="1:16">
      <c r="A13" s="56"/>
      <c r="B13" s="60"/>
      <c r="C13" s="60"/>
      <c r="D13" s="56"/>
      <c r="E13" s="56"/>
      <c r="F13" s="91"/>
      <c r="G13" s="62"/>
      <c r="H13" s="62"/>
      <c r="I13" s="62"/>
      <c r="J13" s="139"/>
      <c r="K13" s="62">
        <f t="shared" si="0"/>
        <v>0</v>
      </c>
      <c r="L13" s="62" t="str">
        <f t="shared" si="1"/>
        <v/>
      </c>
      <c r="M13" s="63"/>
      <c r="N13" s="64"/>
      <c r="O13" s="64"/>
      <c r="P13" s="72"/>
    </row>
    <row r="14" s="77" customFormat="1" ht="17.25" customHeight="1" spans="1:16">
      <c r="A14" s="56"/>
      <c r="B14" s="60"/>
      <c r="C14" s="60"/>
      <c r="D14" s="56"/>
      <c r="E14" s="56"/>
      <c r="F14" s="91"/>
      <c r="G14" s="62"/>
      <c r="H14" s="62"/>
      <c r="I14" s="62"/>
      <c r="J14" s="139"/>
      <c r="K14" s="62">
        <f t="shared" si="0"/>
        <v>0</v>
      </c>
      <c r="L14" s="62" t="str">
        <f t="shared" si="1"/>
        <v/>
      </c>
      <c r="M14" s="63"/>
      <c r="N14" s="64"/>
      <c r="O14" s="64"/>
      <c r="P14" s="72"/>
    </row>
    <row r="15" s="77" customFormat="1" ht="17.25" customHeight="1" spans="1:16">
      <c r="A15" s="56"/>
      <c r="B15" s="60"/>
      <c r="C15" s="60"/>
      <c r="D15" s="56"/>
      <c r="E15" s="56"/>
      <c r="F15" s="91"/>
      <c r="G15" s="62"/>
      <c r="H15" s="62"/>
      <c r="I15" s="62"/>
      <c r="J15" s="139"/>
      <c r="K15" s="62">
        <f t="shared" si="0"/>
        <v>0</v>
      </c>
      <c r="L15" s="62" t="str">
        <f t="shared" si="1"/>
        <v/>
      </c>
      <c r="M15" s="63"/>
      <c r="N15" s="64"/>
      <c r="O15" s="64"/>
      <c r="P15" s="72"/>
    </row>
    <row r="16" s="77" customFormat="1" ht="17.25" customHeight="1" spans="1:16">
      <c r="A16" s="56"/>
      <c r="B16" s="60"/>
      <c r="C16" s="60"/>
      <c r="D16" s="56"/>
      <c r="E16" s="56"/>
      <c r="F16" s="91"/>
      <c r="G16" s="62"/>
      <c r="H16" s="62"/>
      <c r="I16" s="62"/>
      <c r="J16" s="139"/>
      <c r="K16" s="62">
        <f t="shared" si="0"/>
        <v>0</v>
      </c>
      <c r="L16" s="62" t="str">
        <f t="shared" si="1"/>
        <v/>
      </c>
      <c r="M16" s="63"/>
      <c r="N16" s="64"/>
      <c r="O16" s="64"/>
      <c r="P16" s="72"/>
    </row>
    <row r="17" s="77" customFormat="1" ht="17.25" customHeight="1" spans="1:16">
      <c r="A17" s="56"/>
      <c r="B17" s="60"/>
      <c r="C17" s="60"/>
      <c r="D17" s="56"/>
      <c r="E17" s="56"/>
      <c r="F17" s="91"/>
      <c r="G17" s="62"/>
      <c r="H17" s="62"/>
      <c r="I17" s="62"/>
      <c r="J17" s="139"/>
      <c r="K17" s="62">
        <f t="shared" si="0"/>
        <v>0</v>
      </c>
      <c r="L17" s="62" t="str">
        <f t="shared" si="1"/>
        <v/>
      </c>
      <c r="M17" s="63"/>
      <c r="N17" s="64"/>
      <c r="O17" s="64"/>
      <c r="P17" s="72"/>
    </row>
    <row r="18" s="77" customFormat="1" ht="17.25" customHeight="1" spans="1:16">
      <c r="A18" s="56"/>
      <c r="B18" s="60"/>
      <c r="C18" s="60"/>
      <c r="D18" s="56"/>
      <c r="E18" s="56"/>
      <c r="F18" s="91"/>
      <c r="G18" s="62"/>
      <c r="H18" s="62"/>
      <c r="I18" s="62"/>
      <c r="J18" s="139"/>
      <c r="K18" s="62">
        <f t="shared" si="0"/>
        <v>0</v>
      </c>
      <c r="L18" s="62" t="str">
        <f t="shared" si="1"/>
        <v/>
      </c>
      <c r="M18" s="63"/>
      <c r="N18" s="64"/>
      <c r="O18" s="64"/>
      <c r="P18" s="72"/>
    </row>
    <row r="19" s="77" customFormat="1" ht="17.25" customHeight="1" spans="1:16">
      <c r="A19" s="56"/>
      <c r="B19" s="60"/>
      <c r="C19" s="60"/>
      <c r="D19" s="56"/>
      <c r="E19" s="56"/>
      <c r="F19" s="91"/>
      <c r="G19" s="62"/>
      <c r="H19" s="62"/>
      <c r="I19" s="62"/>
      <c r="J19" s="139"/>
      <c r="K19" s="62">
        <f t="shared" si="0"/>
        <v>0</v>
      </c>
      <c r="L19" s="62" t="str">
        <f t="shared" si="1"/>
        <v/>
      </c>
      <c r="M19" s="63"/>
      <c r="N19" s="64"/>
      <c r="O19" s="64"/>
      <c r="P19" s="72"/>
    </row>
    <row r="20" s="77" customFormat="1" ht="17.25" customHeight="1" spans="1:16">
      <c r="A20" s="56"/>
      <c r="B20" s="60"/>
      <c r="C20" s="60"/>
      <c r="D20" s="56"/>
      <c r="E20" s="56"/>
      <c r="F20" s="91"/>
      <c r="G20" s="62"/>
      <c r="H20" s="62"/>
      <c r="I20" s="62"/>
      <c r="J20" s="139"/>
      <c r="K20" s="62">
        <f t="shared" si="0"/>
        <v>0</v>
      </c>
      <c r="L20" s="62" t="str">
        <f t="shared" si="1"/>
        <v/>
      </c>
      <c r="M20" s="63"/>
      <c r="N20" s="64"/>
      <c r="O20" s="64"/>
      <c r="P20" s="72"/>
    </row>
    <row r="21" s="77" customFormat="1" ht="17.25" customHeight="1" spans="1:16">
      <c r="A21" s="56"/>
      <c r="B21" s="60"/>
      <c r="C21" s="60"/>
      <c r="D21" s="56"/>
      <c r="E21" s="56"/>
      <c r="F21" s="91"/>
      <c r="G21" s="62"/>
      <c r="H21" s="62"/>
      <c r="I21" s="62"/>
      <c r="J21" s="139"/>
      <c r="K21" s="62">
        <f t="shared" si="0"/>
        <v>0</v>
      </c>
      <c r="L21" s="62" t="str">
        <f t="shared" si="1"/>
        <v/>
      </c>
      <c r="M21" s="63"/>
      <c r="N21" s="64"/>
      <c r="O21" s="64"/>
      <c r="P21" s="72"/>
    </row>
    <row r="22" s="77" customFormat="1" ht="17.25" customHeight="1" spans="1:16">
      <c r="A22" s="56"/>
      <c r="B22" s="60"/>
      <c r="C22" s="60"/>
      <c r="D22" s="56"/>
      <c r="E22" s="56"/>
      <c r="F22" s="91"/>
      <c r="G22" s="62"/>
      <c r="H22" s="62"/>
      <c r="I22" s="62"/>
      <c r="J22" s="139"/>
      <c r="K22" s="62">
        <f t="shared" si="0"/>
        <v>0</v>
      </c>
      <c r="L22" s="62" t="str">
        <f t="shared" si="1"/>
        <v/>
      </c>
      <c r="M22" s="63"/>
      <c r="N22" s="64"/>
      <c r="O22" s="64"/>
      <c r="P22" s="72"/>
    </row>
    <row r="23" s="77" customFormat="1" ht="17.25" customHeight="1" spans="1:16">
      <c r="A23" s="56"/>
      <c r="B23" s="60"/>
      <c r="C23" s="60"/>
      <c r="D23" s="56"/>
      <c r="E23" s="56"/>
      <c r="F23" s="91"/>
      <c r="G23" s="62"/>
      <c r="H23" s="62"/>
      <c r="I23" s="62"/>
      <c r="J23" s="139"/>
      <c r="K23" s="62">
        <f t="shared" si="0"/>
        <v>0</v>
      </c>
      <c r="L23" s="62" t="str">
        <f t="shared" si="1"/>
        <v/>
      </c>
      <c r="M23" s="63"/>
      <c r="N23" s="64"/>
      <c r="O23" s="64"/>
      <c r="P23" s="72"/>
    </row>
    <row r="24" s="77" customFormat="1" ht="17.25" customHeight="1" spans="1:16">
      <c r="A24" s="56"/>
      <c r="B24" s="60"/>
      <c r="C24" s="60"/>
      <c r="D24" s="56"/>
      <c r="E24" s="56"/>
      <c r="F24" s="91"/>
      <c r="G24" s="62"/>
      <c r="H24" s="62"/>
      <c r="I24" s="62"/>
      <c r="J24" s="139"/>
      <c r="K24" s="62">
        <f t="shared" si="0"/>
        <v>0</v>
      </c>
      <c r="L24" s="62" t="str">
        <f t="shared" si="1"/>
        <v/>
      </c>
      <c r="M24" s="63"/>
      <c r="N24" s="64"/>
      <c r="O24" s="64"/>
      <c r="P24" s="72"/>
    </row>
    <row r="25" s="77" customFormat="1" ht="17.25" customHeight="1" spans="1:16">
      <c r="A25" s="56" t="s">
        <v>309</v>
      </c>
      <c r="B25" s="56"/>
      <c r="C25" s="56"/>
      <c r="D25" s="56"/>
      <c r="E25" s="56"/>
      <c r="F25" s="61"/>
      <c r="G25" s="66">
        <f>ROUND(SUM(G7:G24),2)</f>
        <v>0</v>
      </c>
      <c r="H25" s="66">
        <f>ROUND(SUM(H7:H24),2)</f>
        <v>0</v>
      </c>
      <c r="I25" s="66">
        <f>ROUND(SUM(I7:I24),2)</f>
        <v>0</v>
      </c>
      <c r="J25" s="66"/>
      <c r="K25" s="66">
        <f>ROUND(SUM(K7:K24),2)</f>
        <v>0</v>
      </c>
      <c r="L25" s="62" t="str">
        <f t="shared" si="1"/>
        <v/>
      </c>
      <c r="M25" s="63"/>
      <c r="N25" s="64"/>
      <c r="O25" s="64"/>
      <c r="P25" s="72"/>
    </row>
    <row r="26" s="77" customFormat="1" ht="17.25" customHeight="1" spans="1:16">
      <c r="A26" s="56" t="s">
        <v>1197</v>
      </c>
      <c r="B26" s="56"/>
      <c r="C26" s="56"/>
      <c r="D26" s="56"/>
      <c r="E26" s="56"/>
      <c r="F26" s="61"/>
      <c r="G26" s="66"/>
      <c r="H26" s="62"/>
      <c r="I26" s="62"/>
      <c r="J26" s="139"/>
      <c r="K26" s="62"/>
      <c r="L26" s="62" t="str">
        <f t="shared" si="1"/>
        <v/>
      </c>
      <c r="M26" s="63"/>
      <c r="N26" s="64"/>
      <c r="O26" s="64"/>
      <c r="P26" s="72"/>
    </row>
    <row r="27" s="77" customFormat="1" ht="17.25" customHeight="1" spans="1:16">
      <c r="A27" s="56" t="s">
        <v>309</v>
      </c>
      <c r="B27" s="56"/>
      <c r="C27" s="56"/>
      <c r="D27" s="56"/>
      <c r="E27" s="56"/>
      <c r="F27" s="61"/>
      <c r="G27" s="66">
        <f>G25-G26</f>
        <v>0</v>
      </c>
      <c r="H27" s="66">
        <f>H25-H26</f>
        <v>0</v>
      </c>
      <c r="I27" s="66">
        <f>I25-I26</f>
        <v>0</v>
      </c>
      <c r="J27" s="66">
        <f>J25-J26</f>
        <v>0</v>
      </c>
      <c r="K27" s="66">
        <f>K25-K26</f>
        <v>0</v>
      </c>
      <c r="L27" s="62" t="str">
        <f t="shared" si="1"/>
        <v/>
      </c>
      <c r="M27" s="63"/>
      <c r="N27" s="64"/>
      <c r="O27" s="64"/>
      <c r="P27" s="72"/>
    </row>
    <row r="28" customHeight="1" spans="1:16">
      <c r="A28" s="68"/>
      <c r="B28" s="68"/>
      <c r="C28" s="68"/>
      <c r="D28" s="68"/>
      <c r="E28" s="123"/>
      <c r="F28" s="123"/>
      <c r="G28" s="123"/>
      <c r="H28" s="84"/>
      <c r="I28" s="84"/>
      <c r="J28" s="84"/>
      <c r="K28" s="84"/>
      <c r="L28" s="84"/>
      <c r="M28" s="84"/>
      <c r="N28" s="64"/>
      <c r="O28" s="64"/>
      <c r="P28" s="65"/>
    </row>
    <row r="29" customHeight="1" spans="1:16">
      <c r="A29" s="92"/>
      <c r="B29" s="92"/>
      <c r="C29" s="92"/>
      <c r="D29" s="92"/>
      <c r="E29" s="92"/>
      <c r="F29" s="92"/>
      <c r="G29" s="123"/>
      <c r="H29" s="123"/>
      <c r="I29" s="123"/>
      <c r="J29" s="123"/>
      <c r="K29" s="123"/>
      <c r="L29" s="123"/>
      <c r="M29" s="123"/>
      <c r="N29" s="64"/>
      <c r="O29" s="64"/>
      <c r="P29" s="65"/>
    </row>
    <row r="30" customHeight="1" spans="1:16">
      <c r="A30" s="123"/>
      <c r="B30" s="123"/>
      <c r="C30" s="123"/>
      <c r="D30" s="123"/>
      <c r="E30" s="123"/>
      <c r="F30" s="123"/>
      <c r="G30" s="123"/>
      <c r="H30" s="123"/>
      <c r="I30" s="123"/>
      <c r="J30" s="123"/>
      <c r="K30" s="123"/>
      <c r="L30" s="123"/>
      <c r="M30" s="123"/>
      <c r="N30" s="64"/>
      <c r="O30" s="64"/>
      <c r="P30" s="65"/>
    </row>
    <row r="31" customHeight="1" spans="1:16">
      <c r="A31" s="123"/>
      <c r="B31" s="123"/>
      <c r="C31" s="123"/>
      <c r="D31" s="123"/>
      <c r="E31" s="123"/>
      <c r="F31" s="123"/>
      <c r="G31" s="123"/>
      <c r="H31" s="123"/>
      <c r="I31" s="123"/>
      <c r="J31" s="123"/>
      <c r="K31" s="123"/>
      <c r="L31" s="123"/>
      <c r="M31" s="123"/>
      <c r="N31" s="64"/>
      <c r="O31" s="64"/>
      <c r="P31" s="65"/>
    </row>
    <row r="32" customHeight="1" spans="1:16">
      <c r="A32" s="123"/>
      <c r="B32" s="123"/>
      <c r="C32" s="123"/>
      <c r="D32" s="123"/>
      <c r="E32" s="123"/>
      <c r="F32" s="123"/>
      <c r="G32" s="123"/>
      <c r="H32" s="123"/>
      <c r="I32" s="123"/>
      <c r="J32" s="123"/>
      <c r="K32" s="123"/>
      <c r="L32" s="123"/>
      <c r="M32" s="123"/>
      <c r="N32" s="64"/>
      <c r="O32" s="64"/>
      <c r="P32" s="65"/>
    </row>
    <row r="33" customHeight="1" spans="1:16">
      <c r="A33" s="123"/>
      <c r="B33" s="123"/>
      <c r="C33" s="123"/>
      <c r="D33" s="123"/>
      <c r="E33" s="123"/>
      <c r="F33" s="123"/>
      <c r="G33" s="123"/>
      <c r="H33" s="123"/>
      <c r="I33" s="123"/>
      <c r="J33" s="123"/>
      <c r="K33" s="123"/>
      <c r="L33" s="123"/>
      <c r="M33" s="123"/>
      <c r="N33" s="64"/>
      <c r="O33" s="64"/>
      <c r="P33" s="65"/>
    </row>
    <row r="34" customHeight="1" spans="1:16">
      <c r="A34" s="123"/>
      <c r="B34" s="123"/>
      <c r="C34" s="123"/>
      <c r="D34" s="123"/>
      <c r="E34" s="123"/>
      <c r="F34" s="123"/>
      <c r="G34" s="123"/>
      <c r="H34" s="123"/>
      <c r="I34" s="123"/>
      <c r="J34" s="123"/>
      <c r="K34" s="123"/>
      <c r="L34" s="123"/>
      <c r="M34" s="123"/>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75"/>
      <c r="B71" s="75"/>
      <c r="C71" s="75"/>
      <c r="D71" s="75"/>
      <c r="E71" s="75"/>
      <c r="F71" s="75"/>
      <c r="G71" s="75"/>
      <c r="H71" s="75"/>
      <c r="I71" s="75"/>
      <c r="J71" s="75"/>
      <c r="K71" s="75"/>
      <c r="L71" s="75"/>
      <c r="M71" s="75"/>
      <c r="N71" s="75"/>
      <c r="O71" s="75"/>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6"/>
      <c r="B76" s="76"/>
      <c r="C76" s="76"/>
      <c r="D76" s="76"/>
      <c r="E76" s="76"/>
      <c r="F76" s="76"/>
      <c r="G76" s="76"/>
      <c r="H76" s="76"/>
      <c r="I76" s="76"/>
      <c r="J76" s="76"/>
      <c r="K76" s="76"/>
      <c r="L76" s="76"/>
      <c r="M76" s="76"/>
      <c r="N76" s="76"/>
      <c r="O76" s="76"/>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sheetData>
  <mergeCells count="17">
    <mergeCell ref="A1:M1"/>
    <mergeCell ref="A2:M2"/>
    <mergeCell ref="K3:M3"/>
    <mergeCell ref="K4:M4"/>
    <mergeCell ref="G5:H5"/>
    <mergeCell ref="I5:K5"/>
    <mergeCell ref="A25:C25"/>
    <mergeCell ref="A26:C26"/>
    <mergeCell ref="A27:C27"/>
    <mergeCell ref="A5:A6"/>
    <mergeCell ref="B5:B6"/>
    <mergeCell ref="C5:C6"/>
    <mergeCell ref="D5:D6"/>
    <mergeCell ref="E5:E6"/>
    <mergeCell ref="F5:F6"/>
    <mergeCell ref="L5:L6"/>
    <mergeCell ref="M5:M6"/>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0">
    <pageSetUpPr fitToPage="1"/>
  </sheetPr>
  <dimension ref="A1:P87"/>
  <sheetViews>
    <sheetView view="pageBreakPreview" zoomScaleNormal="100" workbookViewId="0">
      <selection activeCell="K3" sqref="K3"/>
    </sheetView>
  </sheetViews>
  <sheetFormatPr defaultColWidth="9" defaultRowHeight="15.75" customHeight="1"/>
  <cols>
    <col min="1" max="1" width="4.33333333333333" style="48" customWidth="1"/>
    <col min="2" max="2" width="9" style="48"/>
    <col min="3" max="3" width="9.33333333333333" style="48" customWidth="1"/>
    <col min="4" max="4" width="4.5" style="48" customWidth="1"/>
    <col min="5" max="5" width="8" style="48" customWidth="1" outlineLevel="1"/>
    <col min="6" max="6" width="9" style="48"/>
    <col min="7" max="7" width="12.5" style="48" customWidth="1"/>
    <col min="8" max="8" width="12.8333333333333" style="48" customWidth="1"/>
    <col min="9" max="9" width="10.6666666666667" style="48" customWidth="1"/>
    <col min="10" max="10" width="12.1666666666667" style="48" customWidth="1"/>
    <col min="11" max="11" width="8.66666666666667" style="48" customWidth="1"/>
    <col min="12" max="12" width="11.6666666666667" style="48" customWidth="1"/>
    <col min="13" max="13" width="5.5" style="48" customWidth="1"/>
    <col min="14" max="14" width="7.16666666666667" style="48" customWidth="1"/>
    <col min="15" max="16384" width="9" style="48"/>
  </cols>
  <sheetData>
    <row r="1" s="46" customFormat="1" ht="30" customHeight="1" spans="1:16">
      <c r="A1" s="49" t="s">
        <v>1198</v>
      </c>
      <c r="B1" s="49"/>
      <c r="C1" s="49"/>
      <c r="D1" s="49"/>
      <c r="E1" s="49"/>
      <c r="F1" s="49"/>
      <c r="G1" s="49"/>
      <c r="H1" s="49"/>
      <c r="I1" s="49"/>
      <c r="J1" s="49"/>
      <c r="K1" s="49"/>
      <c r="L1" s="49"/>
      <c r="M1" s="49"/>
      <c r="N1" s="49"/>
    </row>
    <row r="2" s="77" customFormat="1" ht="16.5" customHeight="1" spans="1:16">
      <c r="A2" s="50" t="str">
        <f>公用信息!E7</f>
        <v>评估基准日：2025年10月31日</v>
      </c>
      <c r="B2" s="50"/>
      <c r="C2" s="50"/>
      <c r="D2" s="50"/>
      <c r="E2" s="50"/>
      <c r="F2" s="50"/>
      <c r="G2" s="50"/>
      <c r="H2" s="51"/>
      <c r="I2" s="51"/>
      <c r="J2" s="51"/>
      <c r="K2" s="51"/>
      <c r="L2" s="51"/>
      <c r="M2" s="51"/>
      <c r="N2" s="51"/>
      <c r="O2" s="52"/>
    </row>
    <row r="3" s="77" customFormat="1" ht="16.5" customHeight="1" spans="1:16">
      <c r="A3" s="50"/>
      <c r="B3" s="50"/>
      <c r="C3" s="50"/>
      <c r="D3" s="50"/>
      <c r="E3" s="50"/>
      <c r="F3" s="50"/>
      <c r="G3" s="50"/>
      <c r="H3" s="51"/>
      <c r="I3" s="51"/>
      <c r="J3" s="51"/>
      <c r="K3" s="51"/>
      <c r="L3" s="51"/>
      <c r="M3" s="51"/>
      <c r="N3" s="53" t="s">
        <v>1199</v>
      </c>
      <c r="O3" s="52"/>
    </row>
    <row r="4" s="77" customFormat="1" ht="16.5" customHeight="1" spans="1:16">
      <c r="A4" s="90" t="str">
        <f>公用信息!E6</f>
        <v>被评估单位：杭州建德杭氧气体有限公司</v>
      </c>
      <c r="B4" s="52"/>
      <c r="C4" s="52"/>
      <c r="D4" s="52"/>
      <c r="E4" s="52"/>
      <c r="F4" s="52"/>
      <c r="G4" s="52"/>
      <c r="H4" s="52"/>
      <c r="I4" s="52"/>
      <c r="J4" s="52"/>
      <c r="K4" s="52"/>
      <c r="L4" s="52"/>
      <c r="M4" s="52"/>
      <c r="N4" s="55" t="e">
        <f>#REF!</f>
        <v>#REF!</v>
      </c>
      <c r="O4" s="52"/>
    </row>
    <row r="5" s="78" customFormat="1" ht="16.5" customHeight="1" spans="1:16">
      <c r="A5" s="56" t="s">
        <v>175</v>
      </c>
      <c r="B5" s="56" t="s">
        <v>1200</v>
      </c>
      <c r="C5" s="166" t="s">
        <v>1201</v>
      </c>
      <c r="D5" s="56" t="s">
        <v>374</v>
      </c>
      <c r="E5" s="56" t="s">
        <v>375</v>
      </c>
      <c r="F5" s="166" t="s">
        <v>1202</v>
      </c>
      <c r="G5" s="100" t="s">
        <v>505</v>
      </c>
      <c r="H5" s="167" t="s">
        <v>111</v>
      </c>
      <c r="I5" s="168"/>
      <c r="J5" s="56" t="s">
        <v>112</v>
      </c>
      <c r="K5" s="56"/>
      <c r="L5" s="56"/>
      <c r="M5" s="56" t="s">
        <v>114</v>
      </c>
      <c r="N5" s="56" t="s">
        <v>247</v>
      </c>
      <c r="O5" s="58"/>
      <c r="P5" s="80"/>
    </row>
    <row r="6" s="78" customFormat="1" ht="16.5" customHeight="1" spans="1:16">
      <c r="A6" s="56"/>
      <c r="B6" s="56"/>
      <c r="C6" s="169"/>
      <c r="D6" s="56"/>
      <c r="E6" s="56"/>
      <c r="F6" s="169"/>
      <c r="G6" s="169"/>
      <c r="H6" s="57" t="s">
        <v>511</v>
      </c>
      <c r="I6" s="56" t="s">
        <v>512</v>
      </c>
      <c r="J6" s="56" t="s">
        <v>511</v>
      </c>
      <c r="K6" s="56" t="s">
        <v>408</v>
      </c>
      <c r="L6" s="56" t="s">
        <v>512</v>
      </c>
      <c r="M6" s="56"/>
      <c r="N6" s="56"/>
      <c r="O6" s="58"/>
      <c r="P6" s="80"/>
    </row>
    <row r="7" s="77" customFormat="1" ht="16.5" customHeight="1" spans="1:16">
      <c r="A7" s="56"/>
      <c r="B7" s="60"/>
      <c r="C7" s="60"/>
      <c r="D7" s="56"/>
      <c r="E7" s="161"/>
      <c r="F7" s="60"/>
      <c r="G7" s="56"/>
      <c r="H7" s="62"/>
      <c r="I7" s="62"/>
      <c r="J7" s="62"/>
      <c r="K7" s="139"/>
      <c r="L7" s="62">
        <f>ROUND(J7*K7/100,-1)</f>
        <v>0</v>
      </c>
      <c r="M7" s="62" t="str">
        <f>IF(I7=0,"",(L7-I7)/I7*100)</f>
        <v/>
      </c>
      <c r="N7" s="63"/>
      <c r="O7" s="64"/>
      <c r="P7" s="72"/>
    </row>
    <row r="8" s="77" customFormat="1" ht="16.5" customHeight="1" spans="1:16">
      <c r="A8" s="56"/>
      <c r="B8" s="60"/>
      <c r="C8" s="60"/>
      <c r="D8" s="56"/>
      <c r="E8" s="161"/>
      <c r="F8" s="60"/>
      <c r="G8" s="56"/>
      <c r="H8" s="62"/>
      <c r="I8" s="62"/>
      <c r="J8" s="62"/>
      <c r="K8" s="139"/>
      <c r="L8" s="62">
        <f t="shared" ref="L8:L25" si="0">ROUND(J8*K8/100,-1)</f>
        <v>0</v>
      </c>
      <c r="M8" s="62" t="str">
        <f t="shared" ref="M8:M25" si="1">IF(I8=0,"",(L8-I8)/I8*100)</f>
        <v/>
      </c>
      <c r="N8" s="63"/>
      <c r="O8" s="64"/>
      <c r="P8" s="72"/>
    </row>
    <row r="9" s="77" customFormat="1" ht="16.5" customHeight="1" spans="1:16">
      <c r="A9" s="56"/>
      <c r="B9" s="60"/>
      <c r="C9" s="60"/>
      <c r="D9" s="56"/>
      <c r="E9" s="161"/>
      <c r="F9" s="170"/>
      <c r="G9" s="56"/>
      <c r="H9" s="62"/>
      <c r="I9" s="62"/>
      <c r="J9" s="62"/>
      <c r="K9" s="139"/>
      <c r="L9" s="62">
        <f t="shared" si="0"/>
        <v>0</v>
      </c>
      <c r="M9" s="62" t="str">
        <f t="shared" si="1"/>
        <v/>
      </c>
      <c r="N9" s="63"/>
      <c r="O9" s="64"/>
      <c r="P9" s="72"/>
    </row>
    <row r="10" s="77" customFormat="1" ht="16.5" customHeight="1" spans="1:16">
      <c r="A10" s="56"/>
      <c r="B10" s="60"/>
      <c r="C10" s="60"/>
      <c r="D10" s="56"/>
      <c r="E10" s="161"/>
      <c r="F10" s="60"/>
      <c r="G10" s="56"/>
      <c r="H10" s="62"/>
      <c r="I10" s="62"/>
      <c r="J10" s="62"/>
      <c r="K10" s="139"/>
      <c r="L10" s="62">
        <f t="shared" si="0"/>
        <v>0</v>
      </c>
      <c r="M10" s="62" t="str">
        <f t="shared" si="1"/>
        <v/>
      </c>
      <c r="N10" s="63"/>
      <c r="O10" s="64"/>
      <c r="P10" s="72"/>
    </row>
    <row r="11" s="77" customFormat="1" ht="16.5" customHeight="1" spans="1:16">
      <c r="A11" s="56"/>
      <c r="B11" s="60"/>
      <c r="C11" s="60"/>
      <c r="D11" s="56"/>
      <c r="E11" s="161"/>
      <c r="F11" s="60"/>
      <c r="G11" s="56"/>
      <c r="H11" s="62"/>
      <c r="I11" s="62"/>
      <c r="J11" s="62"/>
      <c r="K11" s="139"/>
      <c r="L11" s="62">
        <f t="shared" si="0"/>
        <v>0</v>
      </c>
      <c r="M11" s="62" t="str">
        <f t="shared" si="1"/>
        <v/>
      </c>
      <c r="N11" s="63"/>
      <c r="O11" s="64"/>
      <c r="P11" s="72"/>
    </row>
    <row r="12" s="77" customFormat="1" ht="16.5" customHeight="1" spans="1:16">
      <c r="A12" s="56"/>
      <c r="B12" s="60"/>
      <c r="C12" s="60"/>
      <c r="D12" s="56"/>
      <c r="E12" s="161"/>
      <c r="F12" s="60"/>
      <c r="G12" s="56"/>
      <c r="H12" s="62"/>
      <c r="I12" s="62"/>
      <c r="J12" s="62"/>
      <c r="K12" s="139"/>
      <c r="L12" s="62"/>
      <c r="M12" s="62" t="str">
        <f t="shared" si="1"/>
        <v/>
      </c>
      <c r="N12" s="63"/>
      <c r="O12" s="64"/>
      <c r="P12" s="72"/>
    </row>
    <row r="13" s="77" customFormat="1" ht="16.5" customHeight="1" spans="1:16">
      <c r="A13" s="56"/>
      <c r="B13" s="60"/>
      <c r="C13" s="60"/>
      <c r="D13" s="56"/>
      <c r="E13" s="161"/>
      <c r="F13" s="60"/>
      <c r="G13" s="56"/>
      <c r="H13" s="62"/>
      <c r="I13" s="62"/>
      <c r="J13" s="62"/>
      <c r="K13" s="139"/>
      <c r="L13" s="62"/>
      <c r="M13" s="62" t="str">
        <f t="shared" si="1"/>
        <v/>
      </c>
      <c r="N13" s="63"/>
      <c r="O13" s="64"/>
      <c r="P13" s="72"/>
    </row>
    <row r="14" s="77" customFormat="1" ht="16.5" customHeight="1" spans="1:16">
      <c r="A14" s="56"/>
      <c r="B14" s="60"/>
      <c r="C14" s="60"/>
      <c r="D14" s="56"/>
      <c r="E14" s="161"/>
      <c r="F14" s="60"/>
      <c r="G14" s="56"/>
      <c r="H14" s="62"/>
      <c r="I14" s="62"/>
      <c r="J14" s="62"/>
      <c r="K14" s="139"/>
      <c r="L14" s="62">
        <f t="shared" si="0"/>
        <v>0</v>
      </c>
      <c r="M14" s="62" t="str">
        <f t="shared" si="1"/>
        <v/>
      </c>
      <c r="N14" s="63"/>
      <c r="O14" s="64"/>
      <c r="P14" s="72"/>
    </row>
    <row r="15" s="77" customFormat="1" ht="16.5" customHeight="1" spans="1:16">
      <c r="A15" s="56"/>
      <c r="B15" s="60"/>
      <c r="C15" s="60"/>
      <c r="D15" s="56"/>
      <c r="E15" s="161"/>
      <c r="F15" s="60"/>
      <c r="G15" s="56"/>
      <c r="H15" s="62"/>
      <c r="I15" s="62"/>
      <c r="J15" s="62"/>
      <c r="K15" s="139"/>
      <c r="L15" s="62">
        <f t="shared" si="0"/>
        <v>0</v>
      </c>
      <c r="M15" s="62" t="str">
        <f t="shared" si="1"/>
        <v/>
      </c>
      <c r="N15" s="63"/>
      <c r="O15" s="64"/>
      <c r="P15" s="72"/>
    </row>
    <row r="16" s="77" customFormat="1" ht="16.5" customHeight="1" spans="1:16">
      <c r="A16" s="56"/>
      <c r="B16" s="60"/>
      <c r="C16" s="60"/>
      <c r="D16" s="56"/>
      <c r="E16" s="161"/>
      <c r="F16" s="60"/>
      <c r="G16" s="56"/>
      <c r="H16" s="62"/>
      <c r="I16" s="62"/>
      <c r="J16" s="62"/>
      <c r="K16" s="139"/>
      <c r="L16" s="62">
        <f t="shared" si="0"/>
        <v>0</v>
      </c>
      <c r="M16" s="62" t="str">
        <f t="shared" si="1"/>
        <v/>
      </c>
      <c r="N16" s="63"/>
      <c r="O16" s="64"/>
      <c r="P16" s="72"/>
    </row>
    <row r="17" s="77" customFormat="1" ht="16.5" customHeight="1" spans="1:16">
      <c r="A17" s="56"/>
      <c r="B17" s="60"/>
      <c r="C17" s="60"/>
      <c r="D17" s="56"/>
      <c r="E17" s="161"/>
      <c r="F17" s="60"/>
      <c r="G17" s="56"/>
      <c r="H17" s="62"/>
      <c r="I17" s="62"/>
      <c r="J17" s="62"/>
      <c r="K17" s="139"/>
      <c r="L17" s="62">
        <f t="shared" si="0"/>
        <v>0</v>
      </c>
      <c r="M17" s="62" t="str">
        <f t="shared" si="1"/>
        <v/>
      </c>
      <c r="N17" s="63"/>
      <c r="O17" s="64"/>
      <c r="P17" s="72"/>
    </row>
    <row r="18" s="77" customFormat="1" ht="16.5" customHeight="1" spans="1:16">
      <c r="A18" s="56"/>
      <c r="B18" s="60"/>
      <c r="C18" s="60"/>
      <c r="D18" s="56"/>
      <c r="E18" s="161"/>
      <c r="F18" s="60"/>
      <c r="G18" s="56"/>
      <c r="H18" s="62"/>
      <c r="I18" s="62"/>
      <c r="J18" s="62"/>
      <c r="K18" s="139"/>
      <c r="L18" s="62">
        <f t="shared" si="0"/>
        <v>0</v>
      </c>
      <c r="M18" s="62" t="str">
        <f t="shared" si="1"/>
        <v/>
      </c>
      <c r="N18" s="63"/>
      <c r="O18" s="64"/>
      <c r="P18" s="72"/>
    </row>
    <row r="19" s="77" customFormat="1" ht="16.5" customHeight="1" spans="1:16">
      <c r="A19" s="56"/>
      <c r="B19" s="60"/>
      <c r="C19" s="60"/>
      <c r="D19" s="56"/>
      <c r="E19" s="161"/>
      <c r="F19" s="60"/>
      <c r="G19" s="56"/>
      <c r="H19" s="62"/>
      <c r="I19" s="62"/>
      <c r="J19" s="62"/>
      <c r="K19" s="139"/>
      <c r="L19" s="62">
        <f t="shared" si="0"/>
        <v>0</v>
      </c>
      <c r="M19" s="62" t="str">
        <f t="shared" si="1"/>
        <v/>
      </c>
      <c r="N19" s="63"/>
      <c r="O19" s="64"/>
      <c r="P19" s="72"/>
    </row>
    <row r="20" s="77" customFormat="1" ht="16.5" customHeight="1" spans="1:16">
      <c r="A20" s="56"/>
      <c r="B20" s="60"/>
      <c r="C20" s="60"/>
      <c r="D20" s="56"/>
      <c r="E20" s="161"/>
      <c r="F20" s="60"/>
      <c r="G20" s="56"/>
      <c r="H20" s="62"/>
      <c r="I20" s="62"/>
      <c r="J20" s="62"/>
      <c r="K20" s="139"/>
      <c r="L20" s="62">
        <f t="shared" si="0"/>
        <v>0</v>
      </c>
      <c r="M20" s="62" t="str">
        <f t="shared" si="1"/>
        <v/>
      </c>
      <c r="N20" s="63"/>
      <c r="O20" s="64"/>
      <c r="P20" s="72"/>
    </row>
    <row r="21" s="77" customFormat="1" ht="16.5" customHeight="1" spans="1:16">
      <c r="A21" s="56"/>
      <c r="B21" s="60"/>
      <c r="C21" s="60"/>
      <c r="D21" s="56"/>
      <c r="E21" s="161"/>
      <c r="F21" s="60"/>
      <c r="G21" s="56"/>
      <c r="H21" s="62"/>
      <c r="I21" s="62"/>
      <c r="J21" s="62"/>
      <c r="K21" s="139"/>
      <c r="L21" s="62">
        <f t="shared" si="0"/>
        <v>0</v>
      </c>
      <c r="M21" s="62" t="str">
        <f t="shared" si="1"/>
        <v/>
      </c>
      <c r="N21" s="63"/>
      <c r="O21" s="64"/>
      <c r="P21" s="72"/>
    </row>
    <row r="22" s="77" customFormat="1" ht="16.5" customHeight="1" spans="1:16">
      <c r="A22" s="56"/>
      <c r="B22" s="60"/>
      <c r="C22" s="60"/>
      <c r="D22" s="56"/>
      <c r="E22" s="161"/>
      <c r="F22" s="60"/>
      <c r="G22" s="56"/>
      <c r="H22" s="62"/>
      <c r="I22" s="62"/>
      <c r="J22" s="62"/>
      <c r="K22" s="139"/>
      <c r="L22" s="62">
        <f t="shared" si="0"/>
        <v>0</v>
      </c>
      <c r="M22" s="62" t="str">
        <f t="shared" si="1"/>
        <v/>
      </c>
      <c r="N22" s="63"/>
      <c r="O22" s="64"/>
      <c r="P22" s="72"/>
    </row>
    <row r="23" s="77" customFormat="1" ht="16.5" customHeight="1" spans="1:16">
      <c r="A23" s="56"/>
      <c r="B23" s="60"/>
      <c r="C23" s="60"/>
      <c r="D23" s="56"/>
      <c r="E23" s="161"/>
      <c r="F23" s="60"/>
      <c r="G23" s="56"/>
      <c r="H23" s="62"/>
      <c r="I23" s="62"/>
      <c r="J23" s="62"/>
      <c r="K23" s="139"/>
      <c r="L23" s="62">
        <f t="shared" si="0"/>
        <v>0</v>
      </c>
      <c r="M23" s="62" t="str">
        <f t="shared" si="1"/>
        <v/>
      </c>
      <c r="N23" s="63"/>
      <c r="O23" s="64"/>
      <c r="P23" s="72"/>
    </row>
    <row r="24" s="77" customFormat="1" ht="16.5" customHeight="1" spans="1:16">
      <c r="A24" s="56"/>
      <c r="B24" s="60"/>
      <c r="C24" s="60"/>
      <c r="D24" s="56"/>
      <c r="E24" s="161"/>
      <c r="F24" s="60"/>
      <c r="G24" s="56"/>
      <c r="H24" s="62"/>
      <c r="I24" s="62"/>
      <c r="J24" s="62"/>
      <c r="K24" s="139"/>
      <c r="L24" s="62">
        <f t="shared" si="0"/>
        <v>0</v>
      </c>
      <c r="M24" s="62" t="str">
        <f t="shared" si="1"/>
        <v/>
      </c>
      <c r="N24" s="63"/>
      <c r="O24" s="64"/>
      <c r="P24" s="72"/>
    </row>
    <row r="25" s="77" customFormat="1" ht="16.5" customHeight="1" spans="1:16">
      <c r="A25" s="56"/>
      <c r="B25" s="60"/>
      <c r="C25" s="60"/>
      <c r="D25" s="56"/>
      <c r="E25" s="161"/>
      <c r="F25" s="60"/>
      <c r="G25" s="56"/>
      <c r="H25" s="62"/>
      <c r="I25" s="62"/>
      <c r="J25" s="62"/>
      <c r="K25" s="139"/>
      <c r="L25" s="62">
        <f t="shared" si="0"/>
        <v>0</v>
      </c>
      <c r="M25" s="62" t="str">
        <f t="shared" si="1"/>
        <v/>
      </c>
      <c r="N25" s="63"/>
      <c r="O25" s="64"/>
      <c r="P25" s="72"/>
    </row>
    <row r="26" s="77" customFormat="1" ht="16.5" customHeight="1" spans="1:16">
      <c r="A26" s="67" t="s">
        <v>309</v>
      </c>
      <c r="B26" s="143"/>
      <c r="C26" s="57"/>
      <c r="D26" s="56"/>
      <c r="E26" s="161"/>
      <c r="F26" s="60"/>
      <c r="G26" s="56"/>
      <c r="H26" s="66">
        <f>ROUND(SUM(H6:H25),2)</f>
        <v>0</v>
      </c>
      <c r="I26" s="66">
        <f>ROUND(SUM(I6:I25),2)</f>
        <v>0</v>
      </c>
      <c r="J26" s="66">
        <f>ROUND(SUM(J6:J25),2)</f>
        <v>0</v>
      </c>
      <c r="K26" s="66"/>
      <c r="L26" s="66">
        <f>ROUND(SUM(L6:L25),2)</f>
        <v>0</v>
      </c>
      <c r="M26" s="62" t="str">
        <f>IF(H26=0,"",L26/H26*100)</f>
        <v/>
      </c>
      <c r="N26" s="63"/>
      <c r="O26" s="64"/>
      <c r="P26" s="72"/>
    </row>
    <row r="27" s="77" customFormat="1" ht="16.5" customHeight="1" spans="1:16">
      <c r="A27" s="67" t="s">
        <v>1203</v>
      </c>
      <c r="B27" s="143"/>
      <c r="C27" s="57"/>
      <c r="D27" s="56"/>
      <c r="E27" s="161"/>
      <c r="F27" s="63"/>
      <c r="G27" s="56"/>
      <c r="H27" s="66"/>
      <c r="I27" s="66"/>
      <c r="J27" s="66"/>
      <c r="K27" s="66"/>
      <c r="L27" s="66"/>
      <c r="M27" s="62" t="str">
        <f>IF(H27=0,"",L27/H27*100)</f>
        <v/>
      </c>
      <c r="N27" s="63"/>
      <c r="O27" s="64"/>
      <c r="P27" s="72"/>
    </row>
    <row r="28" s="77" customFormat="1" ht="16.5" customHeight="1" spans="1:16">
      <c r="A28" s="67" t="s">
        <v>309</v>
      </c>
      <c r="B28" s="143"/>
      <c r="C28" s="57"/>
      <c r="D28" s="56"/>
      <c r="E28" s="171"/>
      <c r="F28" s="56"/>
      <c r="G28" s="56"/>
      <c r="H28" s="66">
        <f>H26-H27</f>
        <v>0</v>
      </c>
      <c r="I28" s="66">
        <f>I26-I27</f>
        <v>0</v>
      </c>
      <c r="J28" s="66">
        <f>J26-J27</f>
        <v>0</v>
      </c>
      <c r="K28" s="66"/>
      <c r="L28" s="66">
        <f>L26-L27</f>
        <v>0</v>
      </c>
      <c r="M28" s="62" t="str">
        <f>IF(H28=0,"",L28/H28*100)</f>
        <v/>
      </c>
      <c r="N28" s="63"/>
      <c r="O28" s="64"/>
      <c r="P28" s="72"/>
    </row>
    <row r="29" customHeight="1" spans="1:16">
      <c r="A29" s="68"/>
      <c r="B29" s="68"/>
      <c r="C29" s="68"/>
      <c r="D29" s="68"/>
      <c r="E29" s="123"/>
      <c r="F29" s="123"/>
      <c r="G29" s="64"/>
      <c r="H29" s="84"/>
      <c r="I29" s="84"/>
      <c r="J29" s="84"/>
      <c r="K29" s="84"/>
      <c r="L29" s="84"/>
      <c r="M29" s="84"/>
      <c r="N29" s="84"/>
      <c r="O29" s="64"/>
      <c r="P29" s="65"/>
    </row>
    <row r="30" customHeight="1" spans="1:16">
      <c r="A30" s="71"/>
      <c r="B30" s="64"/>
      <c r="C30" s="64"/>
      <c r="D30" s="64"/>
      <c r="E30" s="64"/>
      <c r="F30" s="64"/>
      <c r="G30" s="64"/>
      <c r="H30" s="64"/>
      <c r="I30" s="64"/>
      <c r="J30" s="64"/>
      <c r="K30" s="64"/>
      <c r="L30" s="64"/>
      <c r="M30" s="64"/>
      <c r="N30" s="64"/>
      <c r="O30" s="64"/>
      <c r="P30" s="65"/>
    </row>
    <row r="31" customHeight="1" spans="1:16">
      <c r="A31" s="64"/>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64"/>
      <c r="B72" s="64"/>
      <c r="C72" s="64"/>
      <c r="D72" s="64"/>
      <c r="E72" s="64"/>
      <c r="F72" s="64"/>
      <c r="G72" s="64"/>
      <c r="H72" s="64"/>
      <c r="I72" s="64"/>
      <c r="J72" s="64"/>
      <c r="K72" s="64"/>
      <c r="L72" s="64"/>
      <c r="M72" s="64"/>
      <c r="N72" s="64"/>
      <c r="O72" s="64"/>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5"/>
      <c r="B77" s="75"/>
      <c r="C77" s="75"/>
      <c r="D77" s="75"/>
      <c r="E77" s="75"/>
      <c r="F77" s="75"/>
      <c r="G77" s="75"/>
      <c r="H77" s="75"/>
      <c r="I77" s="75"/>
      <c r="J77" s="75"/>
      <c r="K77" s="75"/>
      <c r="L77" s="75"/>
      <c r="M77" s="75"/>
      <c r="N77" s="75"/>
      <c r="O77" s="75"/>
      <c r="P77" s="65"/>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row r="87" customHeight="1" spans="1:15">
      <c r="A87" s="76"/>
      <c r="B87" s="76"/>
      <c r="C87" s="76"/>
      <c r="D87" s="76"/>
      <c r="E87" s="76"/>
      <c r="F87" s="76"/>
      <c r="G87" s="76"/>
      <c r="H87" s="76"/>
      <c r="I87" s="76"/>
      <c r="J87" s="76"/>
      <c r="K87" s="76"/>
      <c r="L87" s="76"/>
      <c r="M87" s="76"/>
      <c r="N87" s="76"/>
      <c r="O87" s="76"/>
    </row>
  </sheetData>
  <mergeCells count="16">
    <mergeCell ref="A1:N1"/>
    <mergeCell ref="A2:N2"/>
    <mergeCell ref="H5:I5"/>
    <mergeCell ref="J5:L5"/>
    <mergeCell ref="A26:C26"/>
    <mergeCell ref="A27:C27"/>
    <mergeCell ref="A28:C28"/>
    <mergeCell ref="A5:A6"/>
    <mergeCell ref="B5:B6"/>
    <mergeCell ref="C5:C6"/>
    <mergeCell ref="D5:D6"/>
    <mergeCell ref="E5:E6"/>
    <mergeCell ref="F5:F6"/>
    <mergeCell ref="G5:G6"/>
    <mergeCell ref="M5:M6"/>
    <mergeCell ref="N5:N6"/>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legacyDrawing r:id="rId2"/>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3">
    <pageSetUpPr fitToPage="1"/>
  </sheetPr>
  <dimension ref="A1:O89"/>
  <sheetViews>
    <sheetView view="pageBreakPreview" zoomScaleNormal="100" workbookViewId="0">
      <selection activeCell="K3" sqref="K3"/>
    </sheetView>
  </sheetViews>
  <sheetFormatPr defaultColWidth="9" defaultRowHeight="15.75" customHeight="1"/>
  <cols>
    <col min="1" max="1" width="5" style="48" customWidth="1"/>
    <col min="2" max="3" width="25" style="48" customWidth="1"/>
    <col min="4" max="4" width="11" style="48" customWidth="1"/>
    <col min="5" max="5" width="14.5" style="48" customWidth="1"/>
    <col min="6" max="6" width="16.3333333333333" style="48" customWidth="1"/>
    <col min="7" max="7" width="16.5" style="48" customWidth="1"/>
    <col min="8" max="8" width="11" style="48" customWidth="1"/>
    <col min="9" max="9" width="8" style="48" customWidth="1"/>
    <col min="10" max="10" width="10" style="48" customWidth="1"/>
    <col min="11" max="16384" width="9" style="48"/>
  </cols>
  <sheetData>
    <row r="1" s="46" customFormat="1" ht="30" customHeight="1" spans="1:15">
      <c r="A1" s="49" t="s">
        <v>1204</v>
      </c>
      <c r="B1" s="49"/>
      <c r="C1" s="49"/>
      <c r="D1" s="49"/>
      <c r="E1" s="49"/>
      <c r="F1" s="49"/>
      <c r="G1" s="49"/>
      <c r="H1" s="49"/>
      <c r="I1" s="49"/>
      <c r="J1" s="49"/>
    </row>
    <row r="2" s="77" customFormat="1" ht="16.5" customHeight="1" spans="1:15">
      <c r="A2" s="50" t="str">
        <f>公用信息!E7</f>
        <v>评估基准日：2025年10月31日</v>
      </c>
      <c r="B2" s="50"/>
      <c r="C2" s="50"/>
      <c r="D2" s="50"/>
      <c r="E2" s="50"/>
      <c r="F2" s="50"/>
      <c r="G2" s="51"/>
      <c r="H2" s="51"/>
      <c r="I2" s="51"/>
      <c r="J2" s="51"/>
      <c r="K2" s="52"/>
      <c r="L2" s="52"/>
      <c r="M2" s="52"/>
      <c r="N2" s="52"/>
    </row>
    <row r="3" s="77" customFormat="1" ht="16.5" customHeight="1" spans="1:15">
      <c r="A3" s="50"/>
      <c r="B3" s="50"/>
      <c r="C3" s="50"/>
      <c r="D3" s="50"/>
      <c r="E3" s="50"/>
      <c r="F3" s="50"/>
      <c r="G3" s="51"/>
      <c r="H3" s="51"/>
      <c r="I3" s="51"/>
      <c r="J3" s="53" t="s">
        <v>1205</v>
      </c>
      <c r="K3" s="52"/>
      <c r="L3" s="52"/>
      <c r="M3" s="52"/>
      <c r="N3" s="52"/>
    </row>
    <row r="4" s="77" customFormat="1" ht="16.5" customHeight="1" spans="1:15">
      <c r="A4" s="90" t="str">
        <f>公用信息!E6</f>
        <v>被评估单位：杭州建德杭氧气体有限公司</v>
      </c>
      <c r="B4" s="52"/>
      <c r="C4" s="52"/>
      <c r="D4" s="52"/>
      <c r="E4" s="52"/>
      <c r="F4" s="52"/>
      <c r="G4" s="52"/>
      <c r="H4" s="52"/>
      <c r="I4" s="52"/>
      <c r="J4" s="55" t="e">
        <f>#REF!</f>
        <v>#REF!</v>
      </c>
      <c r="K4" s="52"/>
      <c r="L4" s="52"/>
      <c r="M4" s="52"/>
      <c r="N4" s="52"/>
    </row>
    <row r="5" s="136" customFormat="1" ht="27" customHeight="1" spans="1:15">
      <c r="A5" s="56" t="s">
        <v>175</v>
      </c>
      <c r="B5" s="99" t="s">
        <v>1206</v>
      </c>
      <c r="C5" s="165" t="s">
        <v>1207</v>
      </c>
      <c r="D5" s="56" t="s">
        <v>1202</v>
      </c>
      <c r="E5" s="56" t="s">
        <v>1208</v>
      </c>
      <c r="F5" s="57" t="s">
        <v>111</v>
      </c>
      <c r="G5" s="56" t="s">
        <v>112</v>
      </c>
      <c r="H5" s="56" t="s">
        <v>113</v>
      </c>
      <c r="I5" s="56" t="s">
        <v>114</v>
      </c>
      <c r="J5" s="56" t="s">
        <v>247</v>
      </c>
      <c r="K5" s="58"/>
      <c r="L5" s="58"/>
      <c r="M5" s="58"/>
      <c r="N5" s="58"/>
      <c r="O5" s="80"/>
    </row>
    <row r="6" s="77" customFormat="1" ht="16.5" customHeight="1" spans="1:15">
      <c r="A6" s="56"/>
      <c r="B6" s="60"/>
      <c r="C6" s="60"/>
      <c r="D6" s="61"/>
      <c r="E6" s="125"/>
      <c r="F6" s="125"/>
      <c r="G6" s="62"/>
      <c r="H6" s="62">
        <f t="shared" ref="H6:H30" si="0">G6-F6</f>
        <v>0</v>
      </c>
      <c r="I6" s="62" t="str">
        <f t="shared" ref="I6:I30" si="1">IF(F6=0,"",H6/F6*100)</f>
        <v/>
      </c>
      <c r="J6" s="63"/>
      <c r="K6" s="64"/>
      <c r="L6" s="64"/>
      <c r="M6" s="64"/>
      <c r="N6" s="64"/>
      <c r="O6" s="72"/>
    </row>
    <row r="7" s="77" customFormat="1" ht="16.5" customHeight="1" spans="1:15">
      <c r="A7" s="56"/>
      <c r="B7" s="60"/>
      <c r="C7" s="60"/>
      <c r="D7" s="61"/>
      <c r="E7" s="125"/>
      <c r="F7" s="125"/>
      <c r="G7" s="62"/>
      <c r="H7" s="62">
        <f t="shared" si="0"/>
        <v>0</v>
      </c>
      <c r="I7" s="62" t="str">
        <f t="shared" si="1"/>
        <v/>
      </c>
      <c r="J7" s="63"/>
      <c r="K7" s="64"/>
      <c r="L7" s="64"/>
      <c r="M7" s="64"/>
      <c r="N7" s="64"/>
      <c r="O7" s="72"/>
    </row>
    <row r="8" s="77" customFormat="1" ht="16.5" customHeight="1" spans="1:15">
      <c r="A8" s="56"/>
      <c r="B8" s="60"/>
      <c r="C8" s="60"/>
      <c r="D8" s="61"/>
      <c r="E8" s="125"/>
      <c r="F8" s="125"/>
      <c r="G8" s="62"/>
      <c r="H8" s="62">
        <f t="shared" si="0"/>
        <v>0</v>
      </c>
      <c r="I8" s="62" t="str">
        <f t="shared" si="1"/>
        <v/>
      </c>
      <c r="J8" s="63"/>
      <c r="K8" s="64"/>
      <c r="L8" s="64"/>
      <c r="M8" s="64"/>
      <c r="N8" s="64"/>
      <c r="O8" s="72"/>
    </row>
    <row r="9" s="77" customFormat="1" ht="16.5" customHeight="1" spans="1:15">
      <c r="A9" s="56"/>
      <c r="B9" s="60"/>
      <c r="C9" s="60"/>
      <c r="D9" s="61"/>
      <c r="E9" s="125"/>
      <c r="F9" s="125"/>
      <c r="G9" s="62"/>
      <c r="H9" s="62">
        <f t="shared" si="0"/>
        <v>0</v>
      </c>
      <c r="I9" s="62" t="str">
        <f t="shared" si="1"/>
        <v/>
      </c>
      <c r="J9" s="63"/>
      <c r="K9" s="64"/>
      <c r="L9" s="64"/>
      <c r="M9" s="64"/>
      <c r="N9" s="64"/>
      <c r="O9" s="72"/>
    </row>
    <row r="10" s="77" customFormat="1" ht="16.5" customHeight="1" spans="1:15">
      <c r="A10" s="56"/>
      <c r="B10" s="60"/>
      <c r="C10" s="60"/>
      <c r="D10" s="61"/>
      <c r="E10" s="125"/>
      <c r="F10" s="125"/>
      <c r="G10" s="62"/>
      <c r="H10" s="62">
        <f t="shared" si="0"/>
        <v>0</v>
      </c>
      <c r="I10" s="62" t="str">
        <f t="shared" si="1"/>
        <v/>
      </c>
      <c r="J10" s="63"/>
      <c r="K10" s="64"/>
      <c r="L10" s="64"/>
      <c r="M10" s="64"/>
      <c r="N10" s="64"/>
      <c r="O10" s="72"/>
    </row>
    <row r="11" s="77" customFormat="1" ht="16.5" customHeight="1" spans="1:15">
      <c r="A11" s="56"/>
      <c r="B11" s="60"/>
      <c r="C11" s="60"/>
      <c r="D11" s="61"/>
      <c r="E11" s="125"/>
      <c r="F11" s="125"/>
      <c r="G11" s="62"/>
      <c r="H11" s="62">
        <f t="shared" si="0"/>
        <v>0</v>
      </c>
      <c r="I11" s="62" t="str">
        <f t="shared" si="1"/>
        <v/>
      </c>
      <c r="J11" s="63"/>
      <c r="K11" s="64"/>
      <c r="L11" s="64"/>
      <c r="M11" s="64"/>
      <c r="N11" s="64"/>
      <c r="O11" s="72"/>
    </row>
    <row r="12" s="77" customFormat="1" ht="16.5" customHeight="1" spans="1:15">
      <c r="A12" s="56"/>
      <c r="B12" s="60"/>
      <c r="C12" s="60"/>
      <c r="D12" s="61"/>
      <c r="E12" s="125"/>
      <c r="F12" s="125"/>
      <c r="G12" s="62"/>
      <c r="H12" s="62">
        <f t="shared" si="0"/>
        <v>0</v>
      </c>
      <c r="I12" s="62" t="str">
        <f t="shared" si="1"/>
        <v/>
      </c>
      <c r="J12" s="63"/>
      <c r="K12" s="64"/>
      <c r="L12" s="64"/>
      <c r="M12" s="64"/>
      <c r="N12" s="64"/>
      <c r="O12" s="72"/>
    </row>
    <row r="13" s="77" customFormat="1" ht="16.5" customHeight="1" spans="1:15">
      <c r="A13" s="56"/>
      <c r="B13" s="60"/>
      <c r="C13" s="60"/>
      <c r="D13" s="61"/>
      <c r="E13" s="125"/>
      <c r="F13" s="125"/>
      <c r="G13" s="62"/>
      <c r="H13" s="62">
        <f t="shared" si="0"/>
        <v>0</v>
      </c>
      <c r="I13" s="62" t="str">
        <f t="shared" si="1"/>
        <v/>
      </c>
      <c r="J13" s="63"/>
      <c r="K13" s="64"/>
      <c r="L13" s="64"/>
      <c r="M13" s="64"/>
      <c r="N13" s="64"/>
      <c r="O13" s="72"/>
    </row>
    <row r="14" s="77" customFormat="1" ht="16.5" customHeight="1" spans="1:15">
      <c r="A14" s="56"/>
      <c r="B14" s="60"/>
      <c r="C14" s="60"/>
      <c r="D14" s="61"/>
      <c r="E14" s="125"/>
      <c r="F14" s="125"/>
      <c r="G14" s="62"/>
      <c r="H14" s="62">
        <f t="shared" si="0"/>
        <v>0</v>
      </c>
      <c r="I14" s="62" t="str">
        <f t="shared" si="1"/>
        <v/>
      </c>
      <c r="J14" s="63"/>
      <c r="K14" s="64"/>
      <c r="L14" s="64"/>
      <c r="M14" s="64"/>
      <c r="N14" s="64"/>
      <c r="O14" s="72"/>
    </row>
    <row r="15" s="77" customFormat="1" ht="16.5" customHeight="1" spans="1:15">
      <c r="A15" s="56"/>
      <c r="B15" s="60"/>
      <c r="C15" s="60"/>
      <c r="D15" s="61"/>
      <c r="E15" s="125"/>
      <c r="F15" s="125"/>
      <c r="G15" s="62"/>
      <c r="H15" s="62">
        <f t="shared" si="0"/>
        <v>0</v>
      </c>
      <c r="I15" s="62" t="str">
        <f t="shared" si="1"/>
        <v/>
      </c>
      <c r="J15" s="63"/>
      <c r="K15" s="64"/>
      <c r="L15" s="64"/>
      <c r="M15" s="64"/>
      <c r="N15" s="64"/>
      <c r="O15" s="72"/>
    </row>
    <row r="16" s="77" customFormat="1" ht="16.5" customHeight="1" spans="1:15">
      <c r="A16" s="56"/>
      <c r="B16" s="60"/>
      <c r="C16" s="60"/>
      <c r="D16" s="61"/>
      <c r="E16" s="125"/>
      <c r="F16" s="125"/>
      <c r="G16" s="62"/>
      <c r="H16" s="62">
        <f t="shared" si="0"/>
        <v>0</v>
      </c>
      <c r="I16" s="62" t="str">
        <f t="shared" si="1"/>
        <v/>
      </c>
      <c r="J16" s="63"/>
      <c r="K16" s="64"/>
      <c r="L16" s="64"/>
      <c r="M16" s="64"/>
      <c r="N16" s="64"/>
      <c r="O16" s="72"/>
    </row>
    <row r="17" s="77" customFormat="1" ht="16.5" customHeight="1" spans="1:15">
      <c r="A17" s="56"/>
      <c r="B17" s="60"/>
      <c r="C17" s="60"/>
      <c r="D17" s="61"/>
      <c r="E17" s="125"/>
      <c r="F17" s="125"/>
      <c r="G17" s="62"/>
      <c r="H17" s="62">
        <f t="shared" si="0"/>
        <v>0</v>
      </c>
      <c r="I17" s="62" t="str">
        <f t="shared" si="1"/>
        <v/>
      </c>
      <c r="J17" s="63"/>
      <c r="K17" s="64"/>
      <c r="L17" s="64"/>
      <c r="M17" s="64"/>
      <c r="N17" s="64"/>
      <c r="O17" s="72"/>
    </row>
    <row r="18" s="77" customFormat="1" ht="16.5" customHeight="1" spans="1:15">
      <c r="A18" s="56"/>
      <c r="B18" s="60"/>
      <c r="C18" s="60"/>
      <c r="D18" s="61"/>
      <c r="E18" s="125"/>
      <c r="F18" s="125"/>
      <c r="G18" s="62"/>
      <c r="H18" s="62">
        <f t="shared" si="0"/>
        <v>0</v>
      </c>
      <c r="I18" s="62" t="str">
        <f t="shared" si="1"/>
        <v/>
      </c>
      <c r="J18" s="63"/>
      <c r="K18" s="64"/>
      <c r="L18" s="64"/>
      <c r="M18" s="64"/>
      <c r="N18" s="64"/>
      <c r="O18" s="72"/>
    </row>
    <row r="19" s="77" customFormat="1" ht="16.5" customHeight="1" spans="1:15">
      <c r="A19" s="56"/>
      <c r="B19" s="60"/>
      <c r="C19" s="60"/>
      <c r="D19" s="61"/>
      <c r="E19" s="125"/>
      <c r="F19" s="125"/>
      <c r="G19" s="62"/>
      <c r="H19" s="62">
        <f t="shared" si="0"/>
        <v>0</v>
      </c>
      <c r="I19" s="62" t="str">
        <f t="shared" si="1"/>
        <v/>
      </c>
      <c r="J19" s="63"/>
      <c r="K19" s="64"/>
      <c r="L19" s="64"/>
      <c r="M19" s="64"/>
      <c r="N19" s="64"/>
      <c r="O19" s="72"/>
    </row>
    <row r="20" s="77" customFormat="1" ht="16.5" customHeight="1" spans="1:15">
      <c r="A20" s="56"/>
      <c r="B20" s="60"/>
      <c r="C20" s="60"/>
      <c r="D20" s="61"/>
      <c r="E20" s="125"/>
      <c r="F20" s="125"/>
      <c r="G20" s="62"/>
      <c r="H20" s="62">
        <f t="shared" si="0"/>
        <v>0</v>
      </c>
      <c r="I20" s="62" t="str">
        <f t="shared" si="1"/>
        <v/>
      </c>
      <c r="J20" s="63"/>
      <c r="K20" s="64"/>
      <c r="L20" s="64"/>
      <c r="M20" s="64"/>
      <c r="N20" s="64"/>
      <c r="O20" s="72"/>
    </row>
    <row r="21" s="77" customFormat="1" ht="16.5" customHeight="1" spans="1:15">
      <c r="A21" s="56"/>
      <c r="B21" s="60"/>
      <c r="C21" s="60"/>
      <c r="D21" s="61"/>
      <c r="E21" s="125"/>
      <c r="F21" s="125"/>
      <c r="G21" s="62"/>
      <c r="H21" s="62">
        <f t="shared" si="0"/>
        <v>0</v>
      </c>
      <c r="I21" s="62" t="str">
        <f t="shared" si="1"/>
        <v/>
      </c>
      <c r="J21" s="63"/>
      <c r="K21" s="64"/>
      <c r="L21" s="64"/>
      <c r="M21" s="64"/>
      <c r="N21" s="64"/>
      <c r="O21" s="72"/>
    </row>
    <row r="22" s="77" customFormat="1" ht="16.5" customHeight="1" spans="1:15">
      <c r="A22" s="56"/>
      <c r="B22" s="60"/>
      <c r="C22" s="60"/>
      <c r="D22" s="61"/>
      <c r="E22" s="125"/>
      <c r="F22" s="125"/>
      <c r="G22" s="62"/>
      <c r="H22" s="62">
        <f t="shared" si="0"/>
        <v>0</v>
      </c>
      <c r="I22" s="62" t="str">
        <f t="shared" si="1"/>
        <v/>
      </c>
      <c r="J22" s="63"/>
      <c r="K22" s="64"/>
      <c r="L22" s="64"/>
      <c r="M22" s="64"/>
      <c r="N22" s="64"/>
      <c r="O22" s="72"/>
    </row>
    <row r="23" s="77" customFormat="1" ht="16.5" customHeight="1" spans="1:15">
      <c r="A23" s="56"/>
      <c r="B23" s="60"/>
      <c r="C23" s="60"/>
      <c r="D23" s="61"/>
      <c r="E23" s="125"/>
      <c r="F23" s="125"/>
      <c r="G23" s="62"/>
      <c r="H23" s="62">
        <f t="shared" si="0"/>
        <v>0</v>
      </c>
      <c r="I23" s="62" t="str">
        <f t="shared" si="1"/>
        <v/>
      </c>
      <c r="J23" s="63"/>
      <c r="K23" s="64"/>
      <c r="L23" s="64"/>
      <c r="M23" s="64"/>
      <c r="N23" s="64"/>
      <c r="O23" s="72"/>
    </row>
    <row r="24" s="77" customFormat="1" ht="16.5" customHeight="1" spans="1:15">
      <c r="A24" s="56"/>
      <c r="B24" s="60"/>
      <c r="C24" s="60"/>
      <c r="D24" s="61"/>
      <c r="E24" s="125"/>
      <c r="F24" s="125"/>
      <c r="G24" s="62"/>
      <c r="H24" s="62">
        <f t="shared" si="0"/>
        <v>0</v>
      </c>
      <c r="I24" s="62" t="str">
        <f t="shared" si="1"/>
        <v/>
      </c>
      <c r="J24" s="63"/>
      <c r="K24" s="64"/>
      <c r="L24" s="64"/>
      <c r="M24" s="64"/>
      <c r="N24" s="64"/>
      <c r="O24" s="72"/>
    </row>
    <row r="25" s="77" customFormat="1" ht="16.5" customHeight="1" spans="1:15">
      <c r="A25" s="56"/>
      <c r="B25" s="60"/>
      <c r="C25" s="60"/>
      <c r="D25" s="61"/>
      <c r="E25" s="125"/>
      <c r="F25" s="125"/>
      <c r="G25" s="62"/>
      <c r="H25" s="62">
        <f t="shared" si="0"/>
        <v>0</v>
      </c>
      <c r="I25" s="62" t="str">
        <f t="shared" si="1"/>
        <v/>
      </c>
      <c r="J25" s="63"/>
      <c r="K25" s="64"/>
      <c r="L25" s="64"/>
      <c r="M25" s="64"/>
      <c r="N25" s="64"/>
      <c r="O25" s="72"/>
    </row>
    <row r="26" s="77" customFormat="1" ht="16.5" customHeight="1" spans="1:15">
      <c r="A26" s="56"/>
      <c r="B26" s="60"/>
      <c r="C26" s="60"/>
      <c r="D26" s="61"/>
      <c r="E26" s="125"/>
      <c r="F26" s="125"/>
      <c r="G26" s="62"/>
      <c r="H26" s="62">
        <f t="shared" si="0"/>
        <v>0</v>
      </c>
      <c r="I26" s="62" t="str">
        <f t="shared" si="1"/>
        <v/>
      </c>
      <c r="J26" s="63"/>
      <c r="K26" s="64"/>
      <c r="L26" s="64"/>
      <c r="M26" s="64"/>
      <c r="N26" s="64"/>
      <c r="O26" s="72"/>
    </row>
    <row r="27" s="77" customFormat="1" ht="16.5" customHeight="1" spans="1:15">
      <c r="A27" s="56"/>
      <c r="B27" s="60"/>
      <c r="C27" s="60"/>
      <c r="D27" s="61"/>
      <c r="E27" s="125"/>
      <c r="F27" s="125"/>
      <c r="G27" s="62"/>
      <c r="H27" s="62">
        <f t="shared" si="0"/>
        <v>0</v>
      </c>
      <c r="I27" s="62" t="str">
        <f t="shared" si="1"/>
        <v/>
      </c>
      <c r="J27" s="63"/>
      <c r="K27" s="64"/>
      <c r="L27" s="64"/>
      <c r="M27" s="64"/>
      <c r="N27" s="64"/>
      <c r="O27" s="72"/>
    </row>
    <row r="28" s="77" customFormat="1" ht="16.5" customHeight="1" spans="1:15">
      <c r="A28" s="56"/>
      <c r="B28" s="60"/>
      <c r="C28" s="60"/>
      <c r="D28" s="61"/>
      <c r="E28" s="125"/>
      <c r="F28" s="125"/>
      <c r="G28" s="62"/>
      <c r="H28" s="62">
        <f t="shared" si="0"/>
        <v>0</v>
      </c>
      <c r="I28" s="62" t="str">
        <f t="shared" si="1"/>
        <v/>
      </c>
      <c r="J28" s="63"/>
      <c r="K28" s="64"/>
      <c r="L28" s="64"/>
      <c r="M28" s="64"/>
      <c r="N28" s="64"/>
      <c r="O28" s="72"/>
    </row>
    <row r="29" s="77" customFormat="1" ht="16.5" customHeight="1" spans="1:15">
      <c r="A29" s="56"/>
      <c r="B29" s="60"/>
      <c r="C29" s="60"/>
      <c r="D29" s="61"/>
      <c r="E29" s="125"/>
      <c r="F29" s="125"/>
      <c r="G29" s="62"/>
      <c r="H29" s="62">
        <f t="shared" si="0"/>
        <v>0</v>
      </c>
      <c r="I29" s="62" t="str">
        <f t="shared" si="1"/>
        <v/>
      </c>
      <c r="J29" s="63"/>
      <c r="K29" s="64"/>
      <c r="L29" s="64"/>
      <c r="M29" s="64"/>
      <c r="N29" s="64"/>
      <c r="O29" s="72"/>
    </row>
    <row r="30" s="77" customFormat="1" ht="16.5" customHeight="1" spans="1:15">
      <c r="A30" s="67" t="s">
        <v>1209</v>
      </c>
      <c r="B30" s="57"/>
      <c r="C30" s="57"/>
      <c r="D30" s="61"/>
      <c r="E30" s="125"/>
      <c r="F30" s="125">
        <f>ROUND(SUM(F6:F29),2)</f>
        <v>0</v>
      </c>
      <c r="G30" s="62">
        <f>ROUND(SUM(G6:G29),2)</f>
        <v>0</v>
      </c>
      <c r="H30" s="62">
        <f t="shared" si="0"/>
        <v>0</v>
      </c>
      <c r="I30" s="62" t="str">
        <f t="shared" si="1"/>
        <v/>
      </c>
      <c r="J30" s="63"/>
      <c r="K30" s="64"/>
      <c r="L30" s="64"/>
      <c r="M30" s="64"/>
      <c r="N30" s="64"/>
      <c r="O30" s="72"/>
    </row>
    <row r="31" customHeight="1" spans="1:15">
      <c r="A31" s="68"/>
      <c r="B31" s="68"/>
      <c r="C31" s="68"/>
      <c r="D31" s="68"/>
      <c r="E31" s="68"/>
      <c r="F31" s="123"/>
      <c r="G31" s="84"/>
      <c r="H31" s="84"/>
      <c r="I31" s="84"/>
      <c r="J31" s="84"/>
      <c r="K31" s="64"/>
      <c r="L31" s="64"/>
      <c r="M31" s="64"/>
      <c r="N31" s="64"/>
      <c r="O31" s="65"/>
    </row>
    <row r="32" customHeight="1" spans="1:15">
      <c r="A32" s="71"/>
      <c r="B32" s="77" t="s">
        <v>1210</v>
      </c>
      <c r="C32" s="64"/>
      <c r="D32" s="64"/>
      <c r="E32" s="64"/>
      <c r="F32" s="64"/>
      <c r="G32" s="64"/>
      <c r="H32" s="64"/>
      <c r="I32" s="64"/>
      <c r="J32" s="64"/>
      <c r="K32" s="64"/>
      <c r="L32" s="64"/>
      <c r="M32" s="64"/>
      <c r="N32" s="64"/>
      <c r="O32" s="65"/>
    </row>
    <row r="33" customHeight="1" spans="1:15">
      <c r="A33" s="64"/>
      <c r="B33" s="64"/>
      <c r="C33" s="64"/>
      <c r="D33" s="64"/>
      <c r="E33" s="64"/>
      <c r="F33" s="64"/>
      <c r="G33" s="64"/>
      <c r="H33" s="64"/>
      <c r="I33" s="64"/>
      <c r="J33" s="64"/>
      <c r="K33" s="64"/>
      <c r="L33" s="64"/>
      <c r="M33" s="64"/>
      <c r="N33" s="64"/>
      <c r="O33" s="65"/>
    </row>
    <row r="34" customHeight="1" spans="1:15">
      <c r="A34" s="64"/>
      <c r="B34" s="64"/>
      <c r="C34" s="64"/>
      <c r="D34" s="64"/>
      <c r="E34" s="64"/>
      <c r="F34" s="64"/>
      <c r="G34" s="64"/>
      <c r="H34" s="64"/>
      <c r="I34" s="64"/>
      <c r="J34" s="64"/>
      <c r="K34" s="64"/>
      <c r="L34" s="64"/>
      <c r="M34" s="64"/>
      <c r="N34" s="64"/>
      <c r="O34" s="65"/>
    </row>
    <row r="35" customHeight="1" spans="1:15">
      <c r="A35" s="64"/>
      <c r="B35" s="64"/>
      <c r="C35" s="64"/>
      <c r="D35" s="64"/>
      <c r="E35" s="64"/>
      <c r="F35" s="64"/>
      <c r="G35" s="64"/>
      <c r="H35" s="64"/>
      <c r="I35" s="64"/>
      <c r="J35" s="64"/>
      <c r="K35" s="64"/>
      <c r="L35" s="64"/>
      <c r="M35" s="64"/>
      <c r="N35" s="64"/>
      <c r="O35" s="65"/>
    </row>
    <row r="36" customHeight="1" spans="1:15">
      <c r="A36" s="64"/>
      <c r="B36" s="64"/>
      <c r="C36" s="64"/>
      <c r="D36" s="64"/>
      <c r="E36" s="64"/>
      <c r="F36" s="64"/>
      <c r="G36" s="64"/>
      <c r="H36" s="64"/>
      <c r="I36" s="64"/>
      <c r="J36" s="64"/>
      <c r="K36" s="64"/>
      <c r="L36" s="64"/>
      <c r="M36" s="64"/>
      <c r="N36" s="64"/>
      <c r="O36" s="65"/>
    </row>
    <row r="37" customHeight="1" spans="1:15">
      <c r="A37" s="64"/>
      <c r="B37" s="64"/>
      <c r="C37" s="64"/>
      <c r="D37" s="64"/>
      <c r="E37" s="64"/>
      <c r="F37" s="64"/>
      <c r="G37" s="64"/>
      <c r="H37" s="64"/>
      <c r="I37" s="64"/>
      <c r="J37" s="64"/>
      <c r="K37" s="64"/>
      <c r="L37" s="64"/>
      <c r="M37" s="64"/>
      <c r="N37" s="64"/>
      <c r="O37" s="65"/>
    </row>
    <row r="38" customHeight="1" spans="1:15">
      <c r="A38" s="64"/>
      <c r="B38" s="64"/>
      <c r="C38" s="64"/>
      <c r="D38" s="64"/>
      <c r="E38" s="64"/>
      <c r="F38" s="64"/>
      <c r="G38" s="64"/>
      <c r="H38" s="64"/>
      <c r="I38" s="64"/>
      <c r="J38" s="64"/>
      <c r="K38" s="64"/>
      <c r="L38" s="64"/>
      <c r="M38" s="64"/>
      <c r="N38" s="64"/>
      <c r="O38" s="65"/>
    </row>
    <row r="39" customHeight="1" spans="1:15">
      <c r="A39" s="64"/>
      <c r="B39" s="64"/>
      <c r="C39" s="64"/>
      <c r="D39" s="64"/>
      <c r="E39" s="64"/>
      <c r="F39" s="64"/>
      <c r="G39" s="64"/>
      <c r="H39" s="64"/>
      <c r="I39" s="64"/>
      <c r="J39" s="64"/>
      <c r="K39" s="64"/>
      <c r="L39" s="64"/>
      <c r="M39" s="64"/>
      <c r="N39" s="64"/>
      <c r="O39" s="65"/>
    </row>
    <row r="40" customHeight="1" spans="1:15">
      <c r="A40" s="64"/>
      <c r="B40" s="64"/>
      <c r="C40" s="64"/>
      <c r="D40" s="64"/>
      <c r="E40" s="64"/>
      <c r="F40" s="64"/>
      <c r="G40" s="64"/>
      <c r="H40" s="64"/>
      <c r="I40" s="64"/>
      <c r="J40" s="64"/>
      <c r="K40" s="64"/>
      <c r="L40" s="64"/>
      <c r="M40" s="64"/>
      <c r="N40" s="64"/>
      <c r="O40" s="65"/>
    </row>
    <row r="41" customHeight="1" spans="1:15">
      <c r="A41" s="64"/>
      <c r="B41" s="64"/>
      <c r="C41" s="64"/>
      <c r="D41" s="64"/>
      <c r="E41" s="64"/>
      <c r="F41" s="64"/>
      <c r="G41" s="64"/>
      <c r="H41" s="64"/>
      <c r="I41" s="64"/>
      <c r="J41" s="64"/>
      <c r="K41" s="64"/>
      <c r="L41" s="64"/>
      <c r="M41" s="64"/>
      <c r="N41" s="64"/>
      <c r="O41" s="65"/>
    </row>
    <row r="42" customHeight="1" spans="1:15">
      <c r="A42" s="64"/>
      <c r="B42" s="64"/>
      <c r="C42" s="64"/>
      <c r="D42" s="64"/>
      <c r="E42" s="64"/>
      <c r="F42" s="64"/>
      <c r="G42" s="64"/>
      <c r="H42" s="64"/>
      <c r="I42" s="64"/>
      <c r="J42" s="64"/>
      <c r="K42" s="64"/>
      <c r="L42" s="64"/>
      <c r="M42" s="64"/>
      <c r="N42" s="64"/>
      <c r="O42" s="65"/>
    </row>
    <row r="43" customHeight="1" spans="1:15">
      <c r="A43" s="64"/>
      <c r="B43" s="64"/>
      <c r="C43" s="64"/>
      <c r="D43" s="64"/>
      <c r="E43" s="64"/>
      <c r="F43" s="64"/>
      <c r="G43" s="64"/>
      <c r="H43" s="64"/>
      <c r="I43" s="64"/>
      <c r="J43" s="64"/>
      <c r="K43" s="64"/>
      <c r="L43" s="64"/>
      <c r="M43" s="64"/>
      <c r="N43" s="64"/>
      <c r="O43" s="65"/>
    </row>
    <row r="44" customHeight="1" spans="1:15">
      <c r="A44" s="64"/>
      <c r="B44" s="64"/>
      <c r="C44" s="64"/>
      <c r="D44" s="64"/>
      <c r="E44" s="64"/>
      <c r="F44" s="64"/>
      <c r="G44" s="64"/>
      <c r="H44" s="64"/>
      <c r="I44" s="64"/>
      <c r="J44" s="64"/>
      <c r="K44" s="64"/>
      <c r="L44" s="64"/>
      <c r="M44" s="64"/>
      <c r="N44" s="64"/>
      <c r="O44" s="65"/>
    </row>
    <row r="45" customHeight="1" spans="1:15">
      <c r="A45" s="64"/>
      <c r="B45" s="64"/>
      <c r="C45" s="64"/>
      <c r="D45" s="64"/>
      <c r="E45" s="64"/>
      <c r="F45" s="64"/>
      <c r="G45" s="64"/>
      <c r="H45" s="64"/>
      <c r="I45" s="64"/>
      <c r="J45" s="64"/>
      <c r="K45" s="64"/>
      <c r="L45" s="64"/>
      <c r="M45" s="64"/>
      <c r="N45" s="64"/>
      <c r="O45" s="65"/>
    </row>
    <row r="46" customHeight="1" spans="1:15">
      <c r="A46" s="64"/>
      <c r="B46" s="64"/>
      <c r="C46" s="64"/>
      <c r="D46" s="64"/>
      <c r="E46" s="64"/>
      <c r="F46" s="64"/>
      <c r="G46" s="64"/>
      <c r="H46" s="64"/>
      <c r="I46" s="64"/>
      <c r="J46" s="64"/>
      <c r="K46" s="64"/>
      <c r="L46" s="64"/>
      <c r="M46" s="64"/>
      <c r="N46" s="64"/>
      <c r="O46" s="65"/>
    </row>
    <row r="47" customHeight="1" spans="1:15">
      <c r="A47" s="64"/>
      <c r="B47" s="64"/>
      <c r="C47" s="64"/>
      <c r="D47" s="64"/>
      <c r="E47" s="64"/>
      <c r="F47" s="64"/>
      <c r="G47" s="64"/>
      <c r="H47" s="64"/>
      <c r="I47" s="64"/>
      <c r="J47" s="64"/>
      <c r="K47" s="64"/>
      <c r="L47" s="64"/>
      <c r="M47" s="64"/>
      <c r="N47" s="64"/>
      <c r="O47" s="65"/>
    </row>
    <row r="48" customHeight="1" spans="1:15">
      <c r="A48" s="64"/>
      <c r="B48" s="64"/>
      <c r="C48" s="64"/>
      <c r="D48" s="64"/>
      <c r="E48" s="64"/>
      <c r="F48" s="64"/>
      <c r="G48" s="64"/>
      <c r="H48" s="64"/>
      <c r="I48" s="64"/>
      <c r="J48" s="64"/>
      <c r="K48" s="64"/>
      <c r="L48" s="64"/>
      <c r="M48" s="64"/>
      <c r="N48" s="64"/>
      <c r="O48" s="65"/>
    </row>
    <row r="49" customHeight="1" spans="1:15">
      <c r="A49" s="64"/>
      <c r="B49" s="64"/>
      <c r="C49" s="64"/>
      <c r="D49" s="64"/>
      <c r="E49" s="64"/>
      <c r="F49" s="64"/>
      <c r="G49" s="64"/>
      <c r="H49" s="64"/>
      <c r="I49" s="64"/>
      <c r="J49" s="64"/>
      <c r="K49" s="64"/>
      <c r="L49" s="64"/>
      <c r="M49" s="64"/>
      <c r="N49" s="64"/>
      <c r="O49" s="65"/>
    </row>
    <row r="50" customHeight="1" spans="1:15">
      <c r="A50" s="64"/>
      <c r="B50" s="64"/>
      <c r="C50" s="64"/>
      <c r="D50" s="64"/>
      <c r="E50" s="64"/>
      <c r="F50" s="64"/>
      <c r="G50" s="64"/>
      <c r="H50" s="64"/>
      <c r="I50" s="64"/>
      <c r="J50" s="64"/>
      <c r="K50" s="64"/>
      <c r="L50" s="64"/>
      <c r="M50" s="64"/>
      <c r="N50" s="64"/>
      <c r="O50" s="65"/>
    </row>
    <row r="51" customHeight="1" spans="1:15">
      <c r="A51" s="64"/>
      <c r="B51" s="64"/>
      <c r="C51" s="64"/>
      <c r="D51" s="64"/>
      <c r="E51" s="64"/>
      <c r="F51" s="64"/>
      <c r="G51" s="64"/>
      <c r="H51" s="64"/>
      <c r="I51" s="64"/>
      <c r="J51" s="64"/>
      <c r="K51" s="64"/>
      <c r="L51" s="64"/>
      <c r="M51" s="64"/>
      <c r="N51" s="64"/>
      <c r="O51" s="65"/>
    </row>
    <row r="52" customHeight="1" spans="1:15">
      <c r="A52" s="64"/>
      <c r="B52" s="64"/>
      <c r="C52" s="64"/>
      <c r="D52" s="64"/>
      <c r="E52" s="64"/>
      <c r="F52" s="64"/>
      <c r="G52" s="64"/>
      <c r="H52" s="64"/>
      <c r="I52" s="64"/>
      <c r="J52" s="64"/>
      <c r="K52" s="64"/>
      <c r="L52" s="64"/>
      <c r="M52" s="64"/>
      <c r="N52" s="64"/>
      <c r="O52" s="65"/>
    </row>
    <row r="53" customHeight="1" spans="1:15">
      <c r="A53" s="64"/>
      <c r="B53" s="64"/>
      <c r="C53" s="64"/>
      <c r="D53" s="64"/>
      <c r="E53" s="64"/>
      <c r="F53" s="64"/>
      <c r="G53" s="64"/>
      <c r="H53" s="64"/>
      <c r="I53" s="64"/>
      <c r="J53" s="64"/>
      <c r="K53" s="64"/>
      <c r="L53" s="64"/>
      <c r="M53" s="64"/>
      <c r="N53" s="64"/>
      <c r="O53" s="65"/>
    </row>
    <row r="54" customHeight="1" spans="1:15">
      <c r="A54" s="64"/>
      <c r="B54" s="64"/>
      <c r="C54" s="64"/>
      <c r="D54" s="64"/>
      <c r="E54" s="64"/>
      <c r="F54" s="64"/>
      <c r="G54" s="64"/>
      <c r="H54" s="64"/>
      <c r="I54" s="64"/>
      <c r="J54" s="64"/>
      <c r="K54" s="64"/>
      <c r="L54" s="64"/>
      <c r="M54" s="64"/>
      <c r="N54" s="64"/>
      <c r="O54" s="65"/>
    </row>
    <row r="55" customHeight="1" spans="1:15">
      <c r="A55" s="64"/>
      <c r="B55" s="64"/>
      <c r="C55" s="64"/>
      <c r="D55" s="64"/>
      <c r="E55" s="64"/>
      <c r="F55" s="64"/>
      <c r="G55" s="64"/>
      <c r="H55" s="64"/>
      <c r="I55" s="64"/>
      <c r="J55" s="64"/>
      <c r="K55" s="64"/>
      <c r="L55" s="64"/>
      <c r="M55" s="64"/>
      <c r="N55" s="64"/>
      <c r="O55" s="65"/>
    </row>
    <row r="56" customHeight="1" spans="1:15">
      <c r="A56" s="64"/>
      <c r="B56" s="64"/>
      <c r="C56" s="64"/>
      <c r="D56" s="64"/>
      <c r="E56" s="64"/>
      <c r="F56" s="64"/>
      <c r="G56" s="64"/>
      <c r="H56" s="64"/>
      <c r="I56" s="64"/>
      <c r="J56" s="64"/>
      <c r="K56" s="64"/>
      <c r="L56" s="64"/>
      <c r="M56" s="64"/>
      <c r="N56" s="64"/>
      <c r="O56" s="65"/>
    </row>
    <row r="57" customHeight="1" spans="1:15">
      <c r="A57" s="64"/>
      <c r="B57" s="64"/>
      <c r="C57" s="64"/>
      <c r="D57" s="64"/>
      <c r="E57" s="64"/>
      <c r="F57" s="64"/>
      <c r="G57" s="64"/>
      <c r="H57" s="64"/>
      <c r="I57" s="64"/>
      <c r="J57" s="64"/>
      <c r="K57" s="64"/>
      <c r="L57" s="64"/>
      <c r="M57" s="64"/>
      <c r="N57" s="64"/>
      <c r="O57" s="65"/>
    </row>
    <row r="58" customHeight="1" spans="1:15">
      <c r="A58" s="64"/>
      <c r="B58" s="64"/>
      <c r="C58" s="64"/>
      <c r="D58" s="64"/>
      <c r="E58" s="64"/>
      <c r="F58" s="64"/>
      <c r="G58" s="64"/>
      <c r="H58" s="64"/>
      <c r="I58" s="64"/>
      <c r="J58" s="64"/>
      <c r="K58" s="64"/>
      <c r="L58" s="64"/>
      <c r="M58" s="64"/>
      <c r="N58" s="64"/>
      <c r="O58" s="65"/>
    </row>
    <row r="59" customHeight="1" spans="1:15">
      <c r="A59" s="64"/>
      <c r="B59" s="64"/>
      <c r="C59" s="64"/>
      <c r="D59" s="64"/>
      <c r="E59" s="64"/>
      <c r="F59" s="64"/>
      <c r="G59" s="64"/>
      <c r="H59" s="64"/>
      <c r="I59" s="64"/>
      <c r="J59" s="64"/>
      <c r="K59" s="64"/>
      <c r="L59" s="64"/>
      <c r="M59" s="64"/>
      <c r="N59" s="64"/>
      <c r="O59" s="65"/>
    </row>
    <row r="60" customHeight="1" spans="1:15">
      <c r="A60" s="64"/>
      <c r="B60" s="64"/>
      <c r="C60" s="64"/>
      <c r="D60" s="64"/>
      <c r="E60" s="64"/>
      <c r="F60" s="64"/>
      <c r="G60" s="64"/>
      <c r="H60" s="64"/>
      <c r="I60" s="64"/>
      <c r="J60" s="64"/>
      <c r="K60" s="64"/>
      <c r="L60" s="64"/>
      <c r="M60" s="64"/>
      <c r="N60" s="64"/>
      <c r="O60" s="65"/>
    </row>
    <row r="61" customHeight="1" spans="1:15">
      <c r="A61" s="64"/>
      <c r="B61" s="64"/>
      <c r="C61" s="64"/>
      <c r="D61" s="64"/>
      <c r="E61" s="64"/>
      <c r="F61" s="64"/>
      <c r="G61" s="64"/>
      <c r="H61" s="64"/>
      <c r="I61" s="64"/>
      <c r="J61" s="64"/>
      <c r="K61" s="64"/>
      <c r="L61" s="64"/>
      <c r="M61" s="64"/>
      <c r="N61" s="64"/>
      <c r="O61" s="65"/>
    </row>
    <row r="62" customHeight="1" spans="1:15">
      <c r="A62" s="64"/>
      <c r="B62" s="64"/>
      <c r="C62" s="64"/>
      <c r="D62" s="64"/>
      <c r="E62" s="64"/>
      <c r="F62" s="64"/>
      <c r="G62" s="64"/>
      <c r="H62" s="64"/>
      <c r="I62" s="64"/>
      <c r="J62" s="64"/>
      <c r="K62" s="64"/>
      <c r="L62" s="64"/>
      <c r="M62" s="64"/>
      <c r="N62" s="64"/>
      <c r="O62" s="65"/>
    </row>
    <row r="63" customHeight="1" spans="1:15">
      <c r="A63" s="64"/>
      <c r="B63" s="64"/>
      <c r="C63" s="64"/>
      <c r="D63" s="64"/>
      <c r="E63" s="64"/>
      <c r="F63" s="64"/>
      <c r="G63" s="64"/>
      <c r="H63" s="64"/>
      <c r="I63" s="64"/>
      <c r="J63" s="64"/>
      <c r="K63" s="64"/>
      <c r="L63" s="64"/>
      <c r="M63" s="64"/>
      <c r="N63" s="64"/>
      <c r="O63" s="65"/>
    </row>
    <row r="64" customHeight="1" spans="1:15">
      <c r="A64" s="64"/>
      <c r="B64" s="64"/>
      <c r="C64" s="64"/>
      <c r="D64" s="64"/>
      <c r="E64" s="64"/>
      <c r="F64" s="64"/>
      <c r="G64" s="64"/>
      <c r="H64" s="64"/>
      <c r="I64" s="64"/>
      <c r="J64" s="64"/>
      <c r="K64" s="64"/>
      <c r="L64" s="64"/>
      <c r="M64" s="64"/>
      <c r="N64" s="64"/>
      <c r="O64" s="65"/>
    </row>
    <row r="65" customHeight="1" spans="1:15">
      <c r="A65" s="64"/>
      <c r="B65" s="64"/>
      <c r="C65" s="64"/>
      <c r="D65" s="64"/>
      <c r="E65" s="64"/>
      <c r="F65" s="64"/>
      <c r="G65" s="64"/>
      <c r="H65" s="64"/>
      <c r="I65" s="64"/>
      <c r="J65" s="64"/>
      <c r="K65" s="64"/>
      <c r="L65" s="64"/>
      <c r="M65" s="64"/>
      <c r="N65" s="64"/>
      <c r="O65" s="65"/>
    </row>
    <row r="66" customHeight="1" spans="1:15">
      <c r="A66" s="64"/>
      <c r="B66" s="64"/>
      <c r="C66" s="64"/>
      <c r="D66" s="64"/>
      <c r="E66" s="64"/>
      <c r="F66" s="64"/>
      <c r="G66" s="64"/>
      <c r="H66" s="64"/>
      <c r="I66" s="64"/>
      <c r="J66" s="64"/>
      <c r="K66" s="64"/>
      <c r="L66" s="64"/>
      <c r="M66" s="64"/>
      <c r="N66" s="64"/>
      <c r="O66" s="65"/>
    </row>
    <row r="67" customHeight="1" spans="1:15">
      <c r="A67" s="64"/>
      <c r="B67" s="64"/>
      <c r="C67" s="64"/>
      <c r="D67" s="64"/>
      <c r="E67" s="64"/>
      <c r="F67" s="64"/>
      <c r="G67" s="64"/>
      <c r="H67" s="64"/>
      <c r="I67" s="64"/>
      <c r="J67" s="64"/>
      <c r="K67" s="64"/>
      <c r="L67" s="64"/>
      <c r="M67" s="64"/>
      <c r="N67" s="64"/>
      <c r="O67" s="65"/>
    </row>
    <row r="68" customHeight="1" spans="1:15">
      <c r="A68" s="64"/>
      <c r="B68" s="64"/>
      <c r="C68" s="64"/>
      <c r="D68" s="64"/>
      <c r="E68" s="64"/>
      <c r="F68" s="64"/>
      <c r="G68" s="64"/>
      <c r="H68" s="64"/>
      <c r="I68" s="64"/>
      <c r="J68" s="64"/>
      <c r="K68" s="64"/>
      <c r="L68" s="64"/>
      <c r="M68" s="64"/>
      <c r="N68" s="64"/>
      <c r="O68" s="65"/>
    </row>
    <row r="69" customHeight="1" spans="1:15">
      <c r="A69" s="64"/>
      <c r="B69" s="64"/>
      <c r="C69" s="64"/>
      <c r="D69" s="64"/>
      <c r="E69" s="64"/>
      <c r="F69" s="64"/>
      <c r="G69" s="64"/>
      <c r="H69" s="64"/>
      <c r="I69" s="64"/>
      <c r="J69" s="64"/>
      <c r="K69" s="64"/>
      <c r="L69" s="64"/>
      <c r="M69" s="64"/>
      <c r="N69" s="64"/>
      <c r="O69" s="65"/>
    </row>
    <row r="70" customHeight="1" spans="1:15">
      <c r="A70" s="64"/>
      <c r="B70" s="64"/>
      <c r="C70" s="64"/>
      <c r="D70" s="64"/>
      <c r="E70" s="64"/>
      <c r="F70" s="64"/>
      <c r="G70" s="64"/>
      <c r="H70" s="64"/>
      <c r="I70" s="64"/>
      <c r="J70" s="64"/>
      <c r="K70" s="64"/>
      <c r="L70" s="64"/>
      <c r="M70" s="64"/>
      <c r="N70" s="64"/>
      <c r="O70" s="65"/>
    </row>
    <row r="71" customHeight="1" spans="1:15">
      <c r="A71" s="64"/>
      <c r="B71" s="64"/>
      <c r="C71" s="64"/>
      <c r="D71" s="64"/>
      <c r="E71" s="64"/>
      <c r="F71" s="64"/>
      <c r="G71" s="64"/>
      <c r="H71" s="64"/>
      <c r="I71" s="64"/>
      <c r="J71" s="64"/>
      <c r="K71" s="64"/>
      <c r="L71" s="64"/>
      <c r="M71" s="64"/>
      <c r="N71" s="64"/>
      <c r="O71" s="65"/>
    </row>
    <row r="72" customHeight="1" spans="1:15">
      <c r="A72" s="64"/>
      <c r="B72" s="64"/>
      <c r="C72" s="64"/>
      <c r="D72" s="64"/>
      <c r="E72" s="64"/>
      <c r="F72" s="64"/>
      <c r="G72" s="64"/>
      <c r="H72" s="64"/>
      <c r="I72" s="64"/>
      <c r="J72" s="64"/>
      <c r="K72" s="64"/>
      <c r="L72" s="64"/>
      <c r="M72" s="64"/>
      <c r="N72" s="64"/>
      <c r="O72" s="65"/>
    </row>
    <row r="73" customHeight="1" spans="1:15">
      <c r="A73" s="64"/>
      <c r="B73" s="64"/>
      <c r="C73" s="64"/>
      <c r="D73" s="64"/>
      <c r="E73" s="64"/>
      <c r="F73" s="64"/>
      <c r="G73" s="64"/>
      <c r="H73" s="64"/>
      <c r="I73" s="64"/>
      <c r="J73" s="64"/>
      <c r="K73" s="64"/>
      <c r="L73" s="64"/>
      <c r="M73" s="64"/>
      <c r="N73" s="64"/>
      <c r="O73" s="65"/>
    </row>
    <row r="74" customHeight="1" spans="1:15">
      <c r="A74" s="64"/>
      <c r="B74" s="64"/>
      <c r="C74" s="64"/>
      <c r="D74" s="64"/>
      <c r="E74" s="64"/>
      <c r="F74" s="64"/>
      <c r="G74" s="64"/>
      <c r="H74" s="64"/>
      <c r="I74" s="64"/>
      <c r="J74" s="64"/>
      <c r="K74" s="64"/>
      <c r="L74" s="64"/>
      <c r="M74" s="64"/>
      <c r="N74" s="64"/>
      <c r="O74" s="65"/>
    </row>
    <row r="75" customHeight="1" spans="1:15">
      <c r="A75" s="75"/>
      <c r="B75" s="75"/>
      <c r="C75" s="75"/>
      <c r="D75" s="75"/>
      <c r="E75" s="75"/>
      <c r="F75" s="75"/>
      <c r="G75" s="75"/>
      <c r="H75" s="75"/>
      <c r="I75" s="75"/>
      <c r="J75" s="75"/>
      <c r="K75" s="75"/>
      <c r="L75" s="75"/>
      <c r="M75" s="75"/>
      <c r="N75" s="75"/>
      <c r="O75" s="65"/>
    </row>
    <row r="76" customHeight="1" spans="1:15">
      <c r="A76" s="75"/>
      <c r="B76" s="75"/>
      <c r="C76" s="75"/>
      <c r="D76" s="75"/>
      <c r="E76" s="75"/>
      <c r="F76" s="75"/>
      <c r="G76" s="75"/>
      <c r="H76" s="75"/>
      <c r="I76" s="75"/>
      <c r="J76" s="75"/>
      <c r="K76" s="75"/>
      <c r="L76" s="75"/>
      <c r="M76" s="75"/>
      <c r="N76" s="75"/>
      <c r="O76" s="65"/>
    </row>
    <row r="77" customHeight="1" spans="1:15">
      <c r="A77" s="75"/>
      <c r="B77" s="75"/>
      <c r="C77" s="75"/>
      <c r="D77" s="75"/>
      <c r="E77" s="75"/>
      <c r="F77" s="75"/>
      <c r="G77" s="75"/>
      <c r="H77" s="75"/>
      <c r="I77" s="75"/>
      <c r="J77" s="75"/>
      <c r="K77" s="75"/>
      <c r="L77" s="75"/>
      <c r="M77" s="75"/>
      <c r="N77" s="75"/>
      <c r="O77" s="65"/>
    </row>
    <row r="78" customHeight="1" spans="1:15">
      <c r="A78" s="75"/>
      <c r="B78" s="75"/>
      <c r="C78" s="75"/>
      <c r="D78" s="75"/>
      <c r="E78" s="75"/>
      <c r="F78" s="75"/>
      <c r="G78" s="75"/>
      <c r="H78" s="75"/>
      <c r="I78" s="75"/>
      <c r="J78" s="75"/>
      <c r="K78" s="75"/>
      <c r="L78" s="75"/>
      <c r="M78" s="75"/>
      <c r="N78" s="75"/>
      <c r="O78" s="65"/>
    </row>
    <row r="79" customHeight="1" spans="1:15">
      <c r="A79" s="75"/>
      <c r="B79" s="75"/>
      <c r="C79" s="75"/>
      <c r="D79" s="75"/>
      <c r="E79" s="75"/>
      <c r="F79" s="75"/>
      <c r="G79" s="75"/>
      <c r="H79" s="75"/>
      <c r="I79" s="75"/>
      <c r="J79" s="75"/>
      <c r="K79" s="75"/>
      <c r="L79" s="75"/>
      <c r="M79" s="75"/>
      <c r="N79" s="75"/>
      <c r="O79" s="65"/>
    </row>
    <row r="80" customHeight="1" spans="1:15">
      <c r="A80" s="76"/>
      <c r="B80" s="76"/>
      <c r="C80" s="76"/>
      <c r="D80" s="76"/>
      <c r="E80" s="76"/>
      <c r="F80" s="76"/>
      <c r="G80" s="76"/>
      <c r="H80" s="76"/>
      <c r="I80" s="76"/>
      <c r="J80" s="76"/>
      <c r="K80" s="76"/>
      <c r="L80" s="76"/>
      <c r="M80" s="76"/>
      <c r="N80" s="76"/>
    </row>
    <row r="81" customHeight="1" spans="1:14">
      <c r="A81" s="76"/>
      <c r="B81" s="76"/>
      <c r="C81" s="76"/>
      <c r="D81" s="76"/>
      <c r="E81" s="76"/>
      <c r="F81" s="76"/>
      <c r="G81" s="76"/>
      <c r="H81" s="76"/>
      <c r="I81" s="76"/>
      <c r="J81" s="76"/>
      <c r="K81" s="76"/>
      <c r="L81" s="76"/>
      <c r="M81" s="76"/>
      <c r="N81" s="76"/>
    </row>
    <row r="82" customHeight="1" spans="1:14">
      <c r="A82" s="76"/>
      <c r="B82" s="76"/>
      <c r="C82" s="76"/>
      <c r="D82" s="76"/>
      <c r="E82" s="76"/>
      <c r="F82" s="76"/>
      <c r="G82" s="76"/>
      <c r="H82" s="76"/>
      <c r="I82" s="76"/>
      <c r="J82" s="76"/>
      <c r="K82" s="76"/>
      <c r="L82" s="76"/>
      <c r="M82" s="76"/>
      <c r="N82" s="76"/>
    </row>
    <row r="83" customHeight="1" spans="1:14">
      <c r="A83" s="76"/>
      <c r="B83" s="76"/>
      <c r="C83" s="76"/>
      <c r="D83" s="76"/>
      <c r="E83" s="76"/>
      <c r="F83" s="76"/>
      <c r="G83" s="76"/>
      <c r="H83" s="76"/>
      <c r="I83" s="76"/>
      <c r="J83" s="76"/>
      <c r="K83" s="76"/>
      <c r="L83" s="76"/>
      <c r="M83" s="76"/>
      <c r="N83" s="76"/>
    </row>
    <row r="84" customHeight="1" spans="1:14">
      <c r="A84" s="76"/>
      <c r="B84" s="76"/>
      <c r="C84" s="76"/>
      <c r="D84" s="76"/>
      <c r="E84" s="76"/>
      <c r="F84" s="76"/>
      <c r="G84" s="76"/>
      <c r="H84" s="76"/>
      <c r="I84" s="76"/>
      <c r="J84" s="76"/>
      <c r="K84" s="76"/>
      <c r="L84" s="76"/>
      <c r="M84" s="76"/>
      <c r="N84" s="76"/>
    </row>
    <row r="85" customHeight="1" spans="1:14">
      <c r="A85" s="76"/>
      <c r="B85" s="76"/>
      <c r="C85" s="76"/>
      <c r="D85" s="76"/>
      <c r="E85" s="76"/>
      <c r="F85" s="76"/>
      <c r="G85" s="76"/>
      <c r="H85" s="76"/>
      <c r="I85" s="76"/>
      <c r="J85" s="76"/>
      <c r="K85" s="76"/>
      <c r="L85" s="76"/>
      <c r="M85" s="76"/>
      <c r="N85" s="76"/>
    </row>
    <row r="86" customHeight="1" spans="1:14">
      <c r="A86" s="76"/>
      <c r="B86" s="76"/>
      <c r="C86" s="76"/>
      <c r="D86" s="76"/>
      <c r="E86" s="76"/>
      <c r="F86" s="76"/>
      <c r="G86" s="76"/>
      <c r="H86" s="76"/>
      <c r="I86" s="76"/>
      <c r="J86" s="76"/>
      <c r="K86" s="76"/>
      <c r="L86" s="76"/>
      <c r="M86" s="76"/>
      <c r="N86" s="76"/>
    </row>
    <row r="87" customHeight="1" spans="1:14">
      <c r="A87" s="76"/>
      <c r="B87" s="76"/>
      <c r="C87" s="76"/>
      <c r="D87" s="76"/>
      <c r="E87" s="76"/>
      <c r="F87" s="76"/>
      <c r="G87" s="76"/>
      <c r="H87" s="76"/>
      <c r="I87" s="76"/>
      <c r="J87" s="76"/>
      <c r="K87" s="76"/>
      <c r="L87" s="76"/>
      <c r="M87" s="76"/>
      <c r="N87" s="76"/>
    </row>
    <row r="88" customHeight="1" spans="1:14">
      <c r="A88" s="76"/>
      <c r="B88" s="76"/>
      <c r="C88" s="76"/>
      <c r="D88" s="76"/>
      <c r="E88" s="76"/>
      <c r="F88" s="76"/>
      <c r="G88" s="76"/>
      <c r="H88" s="76"/>
      <c r="I88" s="76"/>
      <c r="J88" s="76"/>
      <c r="K88" s="76"/>
      <c r="L88" s="76"/>
      <c r="M88" s="76"/>
      <c r="N88" s="76"/>
    </row>
    <row r="89" customHeight="1" spans="1:14">
      <c r="A89" s="76"/>
      <c r="B89" s="76"/>
      <c r="C89" s="76"/>
      <c r="D89" s="76"/>
      <c r="E89" s="76"/>
      <c r="F89" s="76"/>
      <c r="G89" s="76"/>
      <c r="H89" s="76"/>
      <c r="I89" s="76"/>
      <c r="J89" s="76"/>
      <c r="K89" s="76"/>
      <c r="L89" s="76"/>
      <c r="M89" s="76"/>
      <c r="N89" s="76"/>
    </row>
  </sheetData>
  <mergeCells count="3">
    <mergeCell ref="A1:J1"/>
    <mergeCell ref="A2:J2"/>
    <mergeCell ref="A30:B30"/>
  </mergeCells>
  <printOptions horizontalCentered="1"/>
  <pageMargins left="0.590551181102362" right="0.590551181102362" top="0.866141732283464" bottom="0.866141732283464" header="0.47244094488189" footer="0.590551181102362"/>
  <pageSetup paperSize="9" scale="88" fitToHeight="0" orientation="landscape" blackAndWhite="1"/>
  <headerFooter scaleWithDoc="0">
    <oddFooter>&amp;L&amp;"宋体,常规"&amp;11被评估单位填表人：
填表日期：2015年  月&amp;R&amp;"宋体,常规"&amp;11评估人员：</oddFooter>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1">
    <pageSetUpPr fitToPage="1"/>
  </sheetPr>
  <dimension ref="A1:P86"/>
  <sheetViews>
    <sheetView view="pageBreakPreview" zoomScaleNormal="100" workbookViewId="0">
      <selection activeCell="E12" sqref="E12"/>
    </sheetView>
  </sheetViews>
  <sheetFormatPr defaultColWidth="9" defaultRowHeight="15.75" customHeight="1"/>
  <cols>
    <col min="1" max="1" width="8.83333333333333" style="48" customWidth="1"/>
    <col min="2" max="2" width="30.8333333333333" style="48" customWidth="1"/>
    <col min="3" max="4" width="20.3333333333333" style="48" customWidth="1"/>
    <col min="5" max="5" width="20" style="48" customWidth="1"/>
    <col min="6" max="6" width="14.5" style="48" customWidth="1"/>
    <col min="7" max="16384" width="9" style="48"/>
  </cols>
  <sheetData>
    <row r="1" s="46" customFormat="1" ht="30" customHeight="1" spans="1:16">
      <c r="A1" s="49" t="s">
        <v>1211</v>
      </c>
      <c r="B1" s="49"/>
      <c r="C1" s="49"/>
      <c r="D1" s="49"/>
      <c r="E1" s="49"/>
      <c r="F1" s="49"/>
    </row>
    <row r="2" s="77" customFormat="1" ht="17.25" customHeight="1" spans="1:16">
      <c r="A2" s="50" t="str">
        <f>公用信息!E7</f>
        <v>评估基准日：2025年10月31日</v>
      </c>
      <c r="B2" s="50"/>
      <c r="C2" s="50"/>
      <c r="D2" s="50"/>
      <c r="E2" s="50"/>
      <c r="F2" s="50"/>
      <c r="G2" s="52"/>
      <c r="H2" s="52"/>
      <c r="I2" s="52"/>
      <c r="J2" s="52"/>
      <c r="K2" s="52"/>
      <c r="L2" s="52"/>
      <c r="M2" s="52"/>
      <c r="N2" s="52"/>
      <c r="O2" s="52"/>
    </row>
    <row r="3" s="77" customFormat="1" ht="17.25" customHeight="1" spans="1:16">
      <c r="A3" s="50"/>
      <c r="B3" s="50"/>
      <c r="C3" s="50"/>
      <c r="D3" s="50"/>
      <c r="E3" s="50"/>
      <c r="F3" s="113" t="s">
        <v>1212</v>
      </c>
      <c r="G3" s="52"/>
      <c r="H3" s="52"/>
      <c r="I3" s="52"/>
      <c r="J3" s="52"/>
      <c r="K3" s="52"/>
      <c r="L3" s="52"/>
      <c r="M3" s="52"/>
      <c r="N3" s="52"/>
      <c r="O3" s="52"/>
    </row>
    <row r="4" s="77" customFormat="1" ht="17.25" customHeight="1" spans="1:16">
      <c r="A4" s="90" t="str">
        <f>公用信息!E6</f>
        <v>被评估单位：杭州建德杭氧气体有限公司</v>
      </c>
      <c r="B4" s="52"/>
      <c r="C4" s="52"/>
      <c r="D4" s="52"/>
      <c r="E4" s="52"/>
      <c r="F4" s="55" t="e">
        <f>#REF!</f>
        <v>#REF!</v>
      </c>
      <c r="G4" s="52"/>
      <c r="H4" s="52"/>
      <c r="I4" s="52"/>
      <c r="J4" s="52"/>
      <c r="K4" s="52"/>
      <c r="L4" s="52"/>
      <c r="M4" s="52"/>
      <c r="N4" s="52"/>
      <c r="O4" s="52"/>
    </row>
    <row r="5" s="78" customFormat="1" ht="17.25" customHeight="1" spans="1:16">
      <c r="A5" s="114" t="s">
        <v>214</v>
      </c>
      <c r="B5" s="114" t="s">
        <v>215</v>
      </c>
      <c r="C5" s="114" t="s">
        <v>111</v>
      </c>
      <c r="D5" s="114" t="s">
        <v>112</v>
      </c>
      <c r="E5" s="128" t="s">
        <v>113</v>
      </c>
      <c r="F5" s="114" t="s">
        <v>114</v>
      </c>
      <c r="G5" s="58"/>
      <c r="H5" s="58"/>
      <c r="I5" s="58"/>
      <c r="J5" s="58"/>
      <c r="K5" s="58"/>
      <c r="L5" s="58"/>
      <c r="M5" s="58"/>
      <c r="N5" s="58"/>
      <c r="O5" s="58"/>
      <c r="P5" s="80"/>
    </row>
    <row r="6" s="77" customFormat="1" ht="17.25" customHeight="1" spans="1:16">
      <c r="A6" s="114" t="s">
        <v>1213</v>
      </c>
      <c r="B6" s="164" t="s">
        <v>1214</v>
      </c>
      <c r="C6" s="66">
        <f>'4-13-1无形-土地'!L27</f>
        <v>0</v>
      </c>
      <c r="D6" s="66">
        <f>'4-13-1无形-土地'!M27</f>
        <v>0</v>
      </c>
      <c r="E6" s="62">
        <f>D6-C6</f>
        <v>0</v>
      </c>
      <c r="F6" s="115" t="str">
        <f>IF(C6=0,"",E6/C6*100)</f>
        <v/>
      </c>
      <c r="G6" s="64"/>
      <c r="H6" s="64"/>
      <c r="I6" s="64"/>
      <c r="J6" s="64"/>
      <c r="K6" s="64"/>
      <c r="L6" s="64"/>
      <c r="M6" s="64"/>
      <c r="N6" s="64"/>
      <c r="O6" s="64"/>
      <c r="P6" s="72"/>
    </row>
    <row r="7" s="77" customFormat="1" ht="17.25" customHeight="1" spans="1:16">
      <c r="A7" s="114" t="s">
        <v>1215</v>
      </c>
      <c r="B7" s="164" t="s">
        <v>1216</v>
      </c>
      <c r="C7" s="66">
        <f>'4-13-2无形-矿业权'!J29</f>
        <v>0</v>
      </c>
      <c r="D7" s="66">
        <f>'4-13-2无形-矿业权'!K29</f>
        <v>0</v>
      </c>
      <c r="E7" s="62">
        <f>D7-C7</f>
        <v>0</v>
      </c>
      <c r="F7" s="115" t="str">
        <f>IF(C7=0,"",E7/C7*100)</f>
        <v/>
      </c>
      <c r="G7" s="64"/>
      <c r="H7" s="64"/>
      <c r="I7" s="64"/>
      <c r="J7" s="64"/>
      <c r="K7" s="64"/>
      <c r="L7" s="64"/>
      <c r="M7" s="64"/>
      <c r="N7" s="64"/>
      <c r="O7" s="64"/>
      <c r="P7" s="72"/>
    </row>
    <row r="8" s="77" customFormat="1" ht="17.25" customHeight="1" spans="1:16">
      <c r="A8" s="114" t="s">
        <v>1217</v>
      </c>
      <c r="B8" s="164" t="s">
        <v>1218</v>
      </c>
      <c r="C8" s="66">
        <f>'4-13-3无形-其他'!G29</f>
        <v>0</v>
      </c>
      <c r="D8" s="62">
        <f>'4-13-3无形-其他'!I29</f>
        <v>0</v>
      </c>
      <c r="E8" s="62">
        <f>D8-C8</f>
        <v>0</v>
      </c>
      <c r="F8" s="115" t="str">
        <f>IF(C8=0,"",E8/C8*100)</f>
        <v/>
      </c>
      <c r="G8" s="64"/>
      <c r="H8" s="64"/>
      <c r="I8" s="64"/>
      <c r="J8" s="64"/>
      <c r="K8" s="64"/>
      <c r="L8" s="64"/>
      <c r="M8" s="64"/>
      <c r="N8" s="64"/>
      <c r="O8" s="64"/>
      <c r="P8" s="72"/>
    </row>
    <row r="9" s="77" customFormat="1" ht="17.25" customHeight="1" spans="1:16">
      <c r="A9" s="114"/>
      <c r="B9" s="164"/>
      <c r="C9" s="66"/>
      <c r="D9" s="62"/>
      <c r="E9" s="62"/>
      <c r="F9" s="115" t="str">
        <f t="shared" ref="F9:F21" si="0">IF(C9=0,"",E9/C9)</f>
        <v/>
      </c>
      <c r="G9" s="64"/>
      <c r="H9" s="64"/>
      <c r="I9" s="64"/>
      <c r="J9" s="64"/>
      <c r="K9" s="64"/>
      <c r="L9" s="64"/>
      <c r="M9" s="64"/>
      <c r="N9" s="64"/>
      <c r="O9" s="64"/>
      <c r="P9" s="72"/>
    </row>
    <row r="10" s="77" customFormat="1" ht="17.25" customHeight="1" spans="1:16">
      <c r="A10" s="114"/>
      <c r="B10" s="164"/>
      <c r="C10" s="66"/>
      <c r="D10" s="62"/>
      <c r="E10" s="62"/>
      <c r="F10" s="115" t="str">
        <f t="shared" si="0"/>
        <v/>
      </c>
      <c r="G10" s="64"/>
      <c r="H10" s="64"/>
      <c r="I10" s="64"/>
      <c r="J10" s="64"/>
      <c r="K10" s="64"/>
      <c r="L10" s="64"/>
      <c r="M10" s="64"/>
      <c r="N10" s="64"/>
      <c r="O10" s="64"/>
      <c r="P10" s="72"/>
    </row>
    <row r="11" s="77" customFormat="1" ht="17.25" customHeight="1" spans="1:16">
      <c r="A11" s="114"/>
      <c r="B11" s="164"/>
      <c r="C11" s="66"/>
      <c r="D11" s="62"/>
      <c r="E11" s="62"/>
      <c r="F11" s="115" t="str">
        <f t="shared" si="0"/>
        <v/>
      </c>
      <c r="G11" s="64"/>
      <c r="H11" s="64"/>
      <c r="I11" s="64"/>
      <c r="J11" s="64"/>
      <c r="K11" s="64"/>
      <c r="L11" s="64"/>
      <c r="M11" s="64"/>
      <c r="N11" s="64"/>
      <c r="O11" s="64"/>
      <c r="P11" s="72"/>
    </row>
    <row r="12" s="77" customFormat="1" ht="17.25" customHeight="1" spans="1:16">
      <c r="A12" s="114"/>
      <c r="B12" s="164"/>
      <c r="C12" s="66"/>
      <c r="D12" s="62"/>
      <c r="E12" s="62"/>
      <c r="F12" s="115" t="str">
        <f t="shared" si="0"/>
        <v/>
      </c>
      <c r="G12" s="64"/>
      <c r="H12" s="64"/>
      <c r="I12" s="64"/>
      <c r="J12" s="64"/>
      <c r="K12" s="64"/>
      <c r="L12" s="64"/>
      <c r="M12" s="64"/>
      <c r="N12" s="64"/>
      <c r="O12" s="64"/>
      <c r="P12" s="72"/>
    </row>
    <row r="13" s="77" customFormat="1" ht="17.25" customHeight="1" spans="1:16">
      <c r="A13" s="114"/>
      <c r="B13" s="164"/>
      <c r="C13" s="66"/>
      <c r="D13" s="62"/>
      <c r="E13" s="62"/>
      <c r="F13" s="115" t="str">
        <f t="shared" si="0"/>
        <v/>
      </c>
      <c r="G13" s="64"/>
      <c r="H13" s="64"/>
      <c r="I13" s="64"/>
      <c r="J13" s="64"/>
      <c r="K13" s="64"/>
      <c r="L13" s="64"/>
      <c r="M13" s="64"/>
      <c r="N13" s="64"/>
      <c r="O13" s="64"/>
      <c r="P13" s="72"/>
    </row>
    <row r="14" s="77" customFormat="1" ht="17.25" customHeight="1" spans="1:16">
      <c r="A14" s="114"/>
      <c r="B14" s="164"/>
      <c r="C14" s="66"/>
      <c r="D14" s="62"/>
      <c r="E14" s="62"/>
      <c r="F14" s="115" t="str">
        <f t="shared" si="0"/>
        <v/>
      </c>
      <c r="G14" s="64"/>
      <c r="H14" s="64"/>
      <c r="I14" s="64"/>
      <c r="J14" s="64"/>
      <c r="K14" s="64"/>
      <c r="L14" s="64"/>
      <c r="M14" s="64"/>
      <c r="N14" s="64"/>
      <c r="O14" s="64"/>
      <c r="P14" s="72"/>
    </row>
    <row r="15" s="77" customFormat="1" ht="17.25" customHeight="1" spans="1:16">
      <c r="A15" s="114"/>
      <c r="B15" s="164"/>
      <c r="C15" s="66"/>
      <c r="D15" s="62"/>
      <c r="E15" s="62"/>
      <c r="F15" s="115" t="str">
        <f t="shared" si="0"/>
        <v/>
      </c>
      <c r="G15" s="64"/>
      <c r="H15" s="64"/>
      <c r="I15" s="64"/>
      <c r="J15" s="64"/>
      <c r="K15" s="64"/>
      <c r="L15" s="64"/>
      <c r="M15" s="64"/>
      <c r="N15" s="64"/>
      <c r="O15" s="64"/>
      <c r="P15" s="72"/>
    </row>
    <row r="16" s="77" customFormat="1" ht="17.25" customHeight="1" spans="1:16">
      <c r="A16" s="114"/>
      <c r="B16" s="164"/>
      <c r="C16" s="66"/>
      <c r="D16" s="62"/>
      <c r="E16" s="62"/>
      <c r="F16" s="115" t="str">
        <f t="shared" si="0"/>
        <v/>
      </c>
      <c r="G16" s="64"/>
      <c r="H16" s="64"/>
      <c r="I16" s="64"/>
      <c r="J16" s="64"/>
      <c r="K16" s="64"/>
      <c r="L16" s="64"/>
      <c r="M16" s="64"/>
      <c r="N16" s="64"/>
      <c r="O16" s="64"/>
      <c r="P16" s="72"/>
    </row>
    <row r="17" s="77" customFormat="1" ht="17.25" customHeight="1" spans="1:16">
      <c r="A17" s="114"/>
      <c r="B17" s="164"/>
      <c r="C17" s="66"/>
      <c r="D17" s="62"/>
      <c r="E17" s="62"/>
      <c r="F17" s="115" t="str">
        <f t="shared" si="0"/>
        <v/>
      </c>
      <c r="G17" s="64"/>
      <c r="H17" s="64"/>
      <c r="I17" s="64"/>
      <c r="J17" s="64"/>
      <c r="K17" s="64"/>
      <c r="L17" s="64"/>
      <c r="M17" s="64"/>
      <c r="N17" s="64"/>
      <c r="O17" s="64"/>
      <c r="P17" s="72"/>
    </row>
    <row r="18" s="77" customFormat="1" ht="17.25" customHeight="1" spans="1:16">
      <c r="A18" s="114"/>
      <c r="B18" s="164"/>
      <c r="C18" s="66"/>
      <c r="D18" s="62"/>
      <c r="E18" s="62"/>
      <c r="F18" s="115" t="str">
        <f t="shared" si="0"/>
        <v/>
      </c>
      <c r="G18" s="64"/>
      <c r="H18" s="64"/>
      <c r="I18" s="64"/>
      <c r="J18" s="64"/>
      <c r="K18" s="64"/>
      <c r="L18" s="64"/>
      <c r="M18" s="64"/>
      <c r="N18" s="64"/>
      <c r="O18" s="64"/>
      <c r="P18" s="72"/>
    </row>
    <row r="19" s="77" customFormat="1" ht="17.25" customHeight="1" spans="1:16">
      <c r="A19" s="114"/>
      <c r="B19" s="164"/>
      <c r="C19" s="66"/>
      <c r="D19" s="62"/>
      <c r="E19" s="62"/>
      <c r="F19" s="115" t="str">
        <f t="shared" si="0"/>
        <v/>
      </c>
      <c r="G19" s="64"/>
      <c r="H19" s="64"/>
      <c r="I19" s="64"/>
      <c r="J19" s="64"/>
      <c r="K19" s="64"/>
      <c r="L19" s="64"/>
      <c r="M19" s="64"/>
      <c r="N19" s="64"/>
      <c r="O19" s="64"/>
      <c r="P19" s="72"/>
    </row>
    <row r="20" s="77" customFormat="1" ht="17.25" customHeight="1" spans="1:16">
      <c r="A20" s="114"/>
      <c r="B20" s="164"/>
      <c r="C20" s="66"/>
      <c r="D20" s="62"/>
      <c r="E20" s="62"/>
      <c r="F20" s="115" t="str">
        <f t="shared" si="0"/>
        <v/>
      </c>
      <c r="G20" s="64"/>
      <c r="H20" s="64"/>
      <c r="I20" s="64"/>
      <c r="J20" s="64"/>
      <c r="K20" s="64"/>
      <c r="L20" s="64"/>
      <c r="M20" s="64"/>
      <c r="N20" s="64"/>
      <c r="O20" s="64"/>
      <c r="P20" s="72"/>
    </row>
    <row r="21" s="77" customFormat="1" ht="17.25" customHeight="1" spans="1:16">
      <c r="A21" s="114"/>
      <c r="B21" s="164"/>
      <c r="C21" s="66"/>
      <c r="D21" s="62"/>
      <c r="E21" s="62"/>
      <c r="F21" s="115" t="str">
        <f t="shared" si="0"/>
        <v/>
      </c>
      <c r="G21" s="64"/>
      <c r="H21" s="64"/>
      <c r="I21" s="64"/>
      <c r="J21" s="64"/>
      <c r="K21" s="64"/>
      <c r="L21" s="64"/>
      <c r="M21" s="64"/>
      <c r="N21" s="64"/>
      <c r="O21" s="64"/>
      <c r="P21" s="72"/>
    </row>
    <row r="22" s="77" customFormat="1" ht="17.25" customHeight="1" spans="1:16">
      <c r="A22" s="128" t="s">
        <v>1219</v>
      </c>
      <c r="B22" s="134"/>
      <c r="C22" s="66">
        <f>SUM(C6:C21)</f>
        <v>0</v>
      </c>
      <c r="D22" s="66">
        <f>SUM(D6:D21)</f>
        <v>0</v>
      </c>
      <c r="E22" s="62">
        <f>D22-C22</f>
        <v>0</v>
      </c>
      <c r="F22" s="115" t="str">
        <f>IF(C22=0,"",E22/C22*100)</f>
        <v/>
      </c>
      <c r="G22" s="64"/>
      <c r="H22" s="64"/>
      <c r="I22" s="64"/>
      <c r="J22" s="64"/>
      <c r="K22" s="64"/>
      <c r="L22" s="64"/>
      <c r="M22" s="64"/>
      <c r="N22" s="64"/>
      <c r="O22" s="64"/>
      <c r="P22" s="72"/>
    </row>
    <row r="23" s="77" customFormat="1" ht="17.25" customHeight="1" spans="1:16">
      <c r="A23" s="128" t="s">
        <v>1220</v>
      </c>
      <c r="B23" s="134"/>
      <c r="C23" s="66"/>
      <c r="D23" s="66"/>
      <c r="E23" s="62">
        <f>D23-C23</f>
        <v>0</v>
      </c>
      <c r="F23" s="115" t="str">
        <f>IF(C23=0,"",E23/C23*100)</f>
        <v/>
      </c>
      <c r="G23" s="64"/>
      <c r="H23" s="64"/>
      <c r="I23" s="64"/>
      <c r="J23" s="64"/>
      <c r="K23" s="64"/>
      <c r="L23" s="64"/>
      <c r="M23" s="64"/>
      <c r="N23" s="64"/>
      <c r="O23" s="64"/>
      <c r="P23" s="72"/>
    </row>
    <row r="24" s="77" customFormat="1" ht="17.25" customHeight="1" spans="1:16">
      <c r="A24" s="128" t="s">
        <v>1219</v>
      </c>
      <c r="B24" s="134"/>
      <c r="C24" s="66">
        <f>C22-C23</f>
        <v>0</v>
      </c>
      <c r="D24" s="66">
        <f>D22-D23</f>
        <v>0</v>
      </c>
      <c r="E24" s="62">
        <f>D24-C24</f>
        <v>0</v>
      </c>
      <c r="F24" s="115" t="str">
        <f>IF(C24=0,"",E24/C24*100)</f>
        <v/>
      </c>
      <c r="G24" s="64"/>
      <c r="H24" s="64"/>
      <c r="I24" s="64"/>
      <c r="J24" s="64"/>
      <c r="K24" s="64"/>
      <c r="L24" s="64"/>
      <c r="M24" s="64"/>
      <c r="N24" s="64"/>
      <c r="O24" s="64"/>
      <c r="P24" s="72"/>
    </row>
    <row r="25" s="77" customFormat="1" customHeight="1" spans="1:16">
      <c r="A25" s="71"/>
      <c r="B25" s="64"/>
      <c r="C25" s="64"/>
      <c r="D25" s="120" t="s">
        <v>243</v>
      </c>
      <c r="E25" s="120"/>
      <c r="F25" s="120"/>
      <c r="G25" s="64"/>
      <c r="H25" s="64"/>
      <c r="I25" s="64"/>
      <c r="J25" s="64"/>
      <c r="K25" s="64"/>
      <c r="L25" s="64"/>
      <c r="M25" s="64"/>
      <c r="N25" s="64"/>
      <c r="O25" s="64"/>
      <c r="P25" s="72"/>
    </row>
    <row r="26" customHeight="1" spans="1:16">
      <c r="A26" s="71"/>
      <c r="B26" s="64"/>
      <c r="C26" s="64"/>
      <c r="D26" s="64"/>
      <c r="E26" s="64"/>
      <c r="F26" s="64"/>
      <c r="G26" s="64"/>
      <c r="H26" s="64"/>
      <c r="I26" s="64"/>
      <c r="J26" s="64"/>
      <c r="K26" s="64"/>
      <c r="L26" s="64"/>
      <c r="M26" s="64"/>
      <c r="N26" s="64"/>
      <c r="O26" s="64"/>
      <c r="P26" s="65"/>
    </row>
    <row r="27" customHeight="1" spans="1:16">
      <c r="A27" s="64"/>
      <c r="B27" s="64"/>
      <c r="C27" s="64"/>
      <c r="D27" s="64"/>
      <c r="E27" s="64"/>
      <c r="F27" s="64"/>
      <c r="G27" s="64"/>
      <c r="H27" s="64"/>
      <c r="I27" s="64"/>
      <c r="J27" s="64"/>
      <c r="K27" s="64"/>
      <c r="L27" s="64"/>
      <c r="M27" s="64"/>
      <c r="N27" s="64"/>
      <c r="O27" s="64"/>
      <c r="P27" s="65"/>
    </row>
    <row r="28" customHeight="1" spans="1:16">
      <c r="A28" s="64"/>
      <c r="B28" s="64"/>
      <c r="C28" s="64"/>
      <c r="D28" s="64"/>
      <c r="E28" s="64"/>
      <c r="F28" s="64"/>
      <c r="G28" s="64"/>
      <c r="H28" s="64"/>
      <c r="I28" s="64"/>
      <c r="J28" s="64"/>
      <c r="K28" s="64"/>
      <c r="L28" s="64"/>
      <c r="M28" s="64"/>
      <c r="N28" s="64"/>
      <c r="O28" s="64"/>
      <c r="P28" s="65"/>
    </row>
    <row r="29" customHeight="1" spans="1:16">
      <c r="A29" s="64"/>
      <c r="B29" s="64"/>
      <c r="C29" s="64"/>
      <c r="D29" s="64"/>
      <c r="E29" s="64"/>
      <c r="F29" s="64"/>
      <c r="G29" s="64"/>
      <c r="H29" s="64"/>
      <c r="I29" s="64"/>
      <c r="J29" s="64"/>
      <c r="K29" s="64"/>
      <c r="L29" s="64"/>
      <c r="M29" s="64"/>
      <c r="N29" s="64"/>
      <c r="O29" s="64"/>
      <c r="P29" s="65"/>
    </row>
    <row r="30" customHeight="1" spans="1:16">
      <c r="A30" s="64"/>
      <c r="B30" s="64"/>
      <c r="C30" s="64"/>
      <c r="D30" s="64"/>
      <c r="E30" s="64"/>
      <c r="F30" s="64"/>
      <c r="G30" s="64"/>
      <c r="H30" s="64"/>
      <c r="I30" s="64"/>
      <c r="J30" s="64"/>
      <c r="K30" s="64"/>
      <c r="L30" s="64"/>
      <c r="M30" s="64"/>
      <c r="N30" s="64"/>
      <c r="O30" s="64"/>
      <c r="P30" s="65"/>
    </row>
    <row r="31" customHeight="1" spans="1:16">
      <c r="A31" s="64"/>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sheetData>
  <mergeCells count="6">
    <mergeCell ref="A1:F1"/>
    <mergeCell ref="A2:F2"/>
    <mergeCell ref="A22:B22"/>
    <mergeCell ref="A23:B23"/>
    <mergeCell ref="A24:B24"/>
    <mergeCell ref="D25:F25"/>
  </mergeCells>
  <printOptions horizontalCentered="1"/>
  <pageMargins left="0.590551181102362" right="0.590551181102362" top="0.866141732283464" bottom="0.866141732283464" header="0.47244094488189" footer="0.47244094488189"/>
  <pageSetup paperSize="9" fitToHeight="0" orientation="landscape" blackAndWhite="1"/>
  <headerFooter scaleWithDoc="0"/>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354">
    <pageSetUpPr fitToPage="1"/>
  </sheetPr>
  <dimension ref="A1:P86"/>
  <sheetViews>
    <sheetView view="pageBreakPreview" zoomScaleNormal="100" workbookViewId="0">
      <selection activeCell="N19" sqref="N19"/>
    </sheetView>
  </sheetViews>
  <sheetFormatPr defaultColWidth="9" defaultRowHeight="15.75" customHeight="1"/>
  <cols>
    <col min="1" max="1" width="4.5" style="48" customWidth="1"/>
    <col min="2" max="2" width="12.6666666666667" style="48" customWidth="1"/>
    <col min="3" max="3" width="8.5" style="48" customWidth="1"/>
    <col min="4" max="4" width="9.5" style="48" customWidth="1"/>
    <col min="5" max="7" width="5.33333333333333" style="48" customWidth="1"/>
    <col min="8" max="9" width="5" style="48" customWidth="1"/>
    <col min="10" max="10" width="8" style="48" customWidth="1"/>
    <col min="11" max="11" width="9" style="48"/>
    <col min="12" max="12" width="10.3333333333333" style="48" customWidth="1"/>
    <col min="13" max="13" width="11.3333333333333" style="48" customWidth="1"/>
    <col min="14" max="14" width="8.33333333333333" style="48" customWidth="1"/>
    <col min="15" max="15" width="6.83333333333333" style="48" customWidth="1"/>
    <col min="16" max="16" width="8" style="48" customWidth="1"/>
    <col min="17" max="16384" width="9" style="48"/>
  </cols>
  <sheetData>
    <row r="1" s="46" customFormat="1" ht="30" customHeight="1" spans="1:16">
      <c r="A1" s="49" t="s">
        <v>1221</v>
      </c>
      <c r="B1" s="49"/>
      <c r="C1" s="49"/>
      <c r="D1" s="49"/>
      <c r="E1" s="49"/>
      <c r="F1" s="49"/>
      <c r="G1" s="49"/>
      <c r="H1" s="49"/>
      <c r="I1" s="49"/>
      <c r="J1" s="49"/>
      <c r="K1" s="49"/>
      <c r="L1" s="49"/>
      <c r="M1" s="49"/>
      <c r="N1" s="49"/>
      <c r="O1" s="49"/>
      <c r="P1" s="49"/>
    </row>
    <row r="2" s="77" customFormat="1" ht="16.5" customHeight="1" spans="1:16">
      <c r="A2" s="50" t="str">
        <f>公用信息!E7</f>
        <v>评估基准日：2025年10月31日</v>
      </c>
      <c r="B2" s="50"/>
      <c r="C2" s="50"/>
      <c r="D2" s="50"/>
      <c r="E2" s="50"/>
      <c r="F2" s="50"/>
      <c r="G2" s="50"/>
      <c r="H2" s="50"/>
      <c r="I2" s="50"/>
      <c r="J2" s="51"/>
      <c r="K2" s="51"/>
      <c r="L2" s="51"/>
      <c r="M2" s="51"/>
      <c r="N2" s="51"/>
      <c r="O2" s="51"/>
      <c r="P2" s="154"/>
    </row>
    <row r="3" s="77" customFormat="1" ht="16.5" customHeight="1" spans="1:16">
      <c r="A3" s="50"/>
      <c r="B3" s="50"/>
      <c r="C3" s="50"/>
      <c r="D3" s="50"/>
      <c r="E3" s="50"/>
      <c r="F3" s="50"/>
      <c r="G3" s="50"/>
      <c r="H3" s="50"/>
      <c r="I3" s="50"/>
      <c r="J3" s="51"/>
      <c r="K3" s="51"/>
      <c r="L3" s="51"/>
      <c r="M3" s="51"/>
      <c r="N3" s="51"/>
      <c r="O3" s="53" t="s">
        <v>1222</v>
      </c>
      <c r="P3" s="155"/>
    </row>
    <row r="4" s="77" customFormat="1" ht="16.5" customHeight="1" spans="1:16">
      <c r="A4" s="90" t="str">
        <f>公用信息!E6</f>
        <v>被评估单位：杭州建德杭氧气体有限公司</v>
      </c>
      <c r="B4" s="52"/>
      <c r="C4" s="52"/>
      <c r="D4" s="52"/>
      <c r="E4" s="52"/>
      <c r="F4" s="52"/>
      <c r="G4" s="52"/>
      <c r="H4" s="52"/>
      <c r="I4" s="52"/>
      <c r="J4" s="52"/>
      <c r="K4" s="52"/>
      <c r="L4" s="52"/>
      <c r="M4" s="52"/>
      <c r="N4" s="156" t="e">
        <f>#REF!</f>
        <v>#REF!</v>
      </c>
      <c r="O4" s="156"/>
      <c r="P4" s="157"/>
    </row>
    <row r="5" s="136" customFormat="1" ht="27" customHeight="1" spans="1:16">
      <c r="A5" s="56" t="s">
        <v>175</v>
      </c>
      <c r="B5" s="147" t="s">
        <v>523</v>
      </c>
      <c r="C5" s="158" t="s">
        <v>524</v>
      </c>
      <c r="D5" s="147" t="s">
        <v>525</v>
      </c>
      <c r="E5" s="147" t="s">
        <v>526</v>
      </c>
      <c r="F5" s="147" t="s">
        <v>527</v>
      </c>
      <c r="G5" s="147" t="s">
        <v>528</v>
      </c>
      <c r="H5" s="147" t="s">
        <v>529</v>
      </c>
      <c r="I5" s="147" t="s">
        <v>530</v>
      </c>
      <c r="J5" s="147" t="s">
        <v>531</v>
      </c>
      <c r="K5" s="147" t="s">
        <v>405</v>
      </c>
      <c r="L5" s="159" t="s">
        <v>111</v>
      </c>
      <c r="M5" s="147" t="s">
        <v>112</v>
      </c>
      <c r="N5" s="147" t="s">
        <v>113</v>
      </c>
      <c r="O5" s="147" t="s">
        <v>114</v>
      </c>
      <c r="P5" s="160" t="s">
        <v>247</v>
      </c>
    </row>
    <row r="6" s="77" customFormat="1" ht="16.5" customHeight="1" spans="1:16">
      <c r="A6" s="56"/>
      <c r="B6" s="56"/>
      <c r="C6" s="161"/>
      <c r="D6" s="60"/>
      <c r="E6" s="61"/>
      <c r="F6" s="56"/>
      <c r="G6" s="56"/>
      <c r="H6" s="56"/>
      <c r="I6" s="56"/>
      <c r="J6" s="162"/>
      <c r="K6" s="62"/>
      <c r="L6" s="66"/>
      <c r="M6" s="62"/>
      <c r="N6" s="62">
        <f>M6-L6</f>
        <v>0</v>
      </c>
      <c r="O6" s="115" t="str">
        <f>IF(L6=0,"",N6/L6*100)</f>
        <v/>
      </c>
      <c r="P6" s="116"/>
    </row>
    <row r="7" s="77" customFormat="1" ht="16.5" customHeight="1" spans="1:16">
      <c r="A7" s="56"/>
      <c r="B7" s="56"/>
      <c r="C7" s="161"/>
      <c r="D7" s="60"/>
      <c r="E7" s="61"/>
      <c r="F7" s="56"/>
      <c r="G7" s="56"/>
      <c r="H7" s="56"/>
      <c r="I7" s="56"/>
      <c r="J7" s="162"/>
      <c r="K7" s="62"/>
      <c r="L7" s="62"/>
      <c r="M7" s="62"/>
      <c r="N7" s="62">
        <f t="shared" ref="N7:N27" si="0">M7-L7</f>
        <v>0</v>
      </c>
      <c r="O7" s="115" t="str">
        <f t="shared" ref="O7:O27" si="1">IF(L7=0,"",N7/L7*100)</f>
        <v/>
      </c>
      <c r="P7" s="116"/>
    </row>
    <row r="8" s="77" customFormat="1" ht="16.5" customHeight="1" spans="1:16">
      <c r="A8" s="56"/>
      <c r="B8" s="56"/>
      <c r="C8" s="161"/>
      <c r="D8" s="60"/>
      <c r="E8" s="61"/>
      <c r="F8" s="56"/>
      <c r="G8" s="56"/>
      <c r="H8" s="56"/>
      <c r="I8" s="56"/>
      <c r="J8" s="162"/>
      <c r="K8" s="62"/>
      <c r="L8" s="62"/>
      <c r="M8" s="62"/>
      <c r="N8" s="62">
        <f t="shared" si="0"/>
        <v>0</v>
      </c>
      <c r="O8" s="115" t="str">
        <f t="shared" si="1"/>
        <v/>
      </c>
      <c r="P8" s="116"/>
    </row>
    <row r="9" s="77" customFormat="1" ht="16.5" customHeight="1" spans="1:16">
      <c r="A9" s="56"/>
      <c r="B9" s="56"/>
      <c r="C9" s="161"/>
      <c r="D9" s="60"/>
      <c r="E9" s="61"/>
      <c r="F9" s="56"/>
      <c r="G9" s="56"/>
      <c r="H9" s="56"/>
      <c r="I9" s="56"/>
      <c r="J9" s="162"/>
      <c r="K9" s="62"/>
      <c r="L9" s="62"/>
      <c r="M9" s="62"/>
      <c r="N9" s="62">
        <f t="shared" si="0"/>
        <v>0</v>
      </c>
      <c r="O9" s="115" t="str">
        <f t="shared" si="1"/>
        <v/>
      </c>
      <c r="P9" s="116"/>
    </row>
    <row r="10" s="77" customFormat="1" ht="16.5" customHeight="1" spans="1:16">
      <c r="A10" s="56"/>
      <c r="B10" s="56"/>
      <c r="C10" s="161"/>
      <c r="D10" s="60"/>
      <c r="E10" s="61"/>
      <c r="F10" s="56"/>
      <c r="G10" s="56"/>
      <c r="H10" s="56"/>
      <c r="I10" s="56"/>
      <c r="J10" s="162"/>
      <c r="K10" s="62"/>
      <c r="L10" s="62"/>
      <c r="M10" s="62"/>
      <c r="N10" s="62">
        <f t="shared" si="0"/>
        <v>0</v>
      </c>
      <c r="O10" s="115" t="str">
        <f t="shared" si="1"/>
        <v/>
      </c>
      <c r="P10" s="116"/>
    </row>
    <row r="11" s="77" customFormat="1" ht="16.5" customHeight="1" spans="1:16">
      <c r="A11" s="56"/>
      <c r="B11" s="56"/>
      <c r="C11" s="161"/>
      <c r="D11" s="60"/>
      <c r="E11" s="61"/>
      <c r="F11" s="56"/>
      <c r="G11" s="56"/>
      <c r="H11" s="56"/>
      <c r="I11" s="56"/>
      <c r="J11" s="162"/>
      <c r="K11" s="62"/>
      <c r="L11" s="62"/>
      <c r="M11" s="62"/>
      <c r="N11" s="62">
        <f t="shared" si="0"/>
        <v>0</v>
      </c>
      <c r="O11" s="115" t="str">
        <f t="shared" si="1"/>
        <v/>
      </c>
      <c r="P11" s="116"/>
    </row>
    <row r="12" s="77" customFormat="1" ht="16.5" customHeight="1" spans="1:16">
      <c r="A12" s="56"/>
      <c r="B12" s="56"/>
      <c r="C12" s="161"/>
      <c r="D12" s="60"/>
      <c r="E12" s="61"/>
      <c r="F12" s="56"/>
      <c r="G12" s="56"/>
      <c r="H12" s="56"/>
      <c r="I12" s="56"/>
      <c r="J12" s="162"/>
      <c r="K12" s="62"/>
      <c r="L12" s="62"/>
      <c r="M12" s="62"/>
      <c r="N12" s="62">
        <f t="shared" si="0"/>
        <v>0</v>
      </c>
      <c r="O12" s="115" t="str">
        <f t="shared" si="1"/>
        <v/>
      </c>
      <c r="P12" s="116"/>
    </row>
    <row r="13" s="77" customFormat="1" ht="16.5" customHeight="1" spans="1:16">
      <c r="A13" s="56"/>
      <c r="B13" s="56"/>
      <c r="C13" s="161"/>
      <c r="D13" s="60"/>
      <c r="E13" s="61"/>
      <c r="F13" s="56"/>
      <c r="G13" s="56"/>
      <c r="H13" s="56"/>
      <c r="I13" s="56"/>
      <c r="J13" s="162"/>
      <c r="K13" s="62"/>
      <c r="L13" s="62"/>
      <c r="M13" s="62"/>
      <c r="N13" s="62">
        <f t="shared" si="0"/>
        <v>0</v>
      </c>
      <c r="O13" s="115" t="str">
        <f t="shared" si="1"/>
        <v/>
      </c>
      <c r="P13" s="116"/>
    </row>
    <row r="14" s="77" customFormat="1" ht="16.5" customHeight="1" spans="1:16">
      <c r="A14" s="56"/>
      <c r="B14" s="56"/>
      <c r="C14" s="161"/>
      <c r="D14" s="60"/>
      <c r="E14" s="61"/>
      <c r="F14" s="56"/>
      <c r="G14" s="56"/>
      <c r="H14" s="56"/>
      <c r="I14" s="56"/>
      <c r="J14" s="162"/>
      <c r="K14" s="62"/>
      <c r="L14" s="62"/>
      <c r="M14" s="62"/>
      <c r="N14" s="62">
        <f t="shared" si="0"/>
        <v>0</v>
      </c>
      <c r="O14" s="115" t="str">
        <f t="shared" si="1"/>
        <v/>
      </c>
      <c r="P14" s="116"/>
    </row>
    <row r="15" s="77" customFormat="1" ht="16.5" customHeight="1" spans="1:16">
      <c r="A15" s="56"/>
      <c r="B15" s="56"/>
      <c r="C15" s="161"/>
      <c r="D15" s="60"/>
      <c r="E15" s="61"/>
      <c r="F15" s="56"/>
      <c r="G15" s="56"/>
      <c r="H15" s="56"/>
      <c r="I15" s="56"/>
      <c r="J15" s="162"/>
      <c r="K15" s="62"/>
      <c r="L15" s="62"/>
      <c r="M15" s="62"/>
      <c r="N15" s="62">
        <f t="shared" si="0"/>
        <v>0</v>
      </c>
      <c r="O15" s="115" t="str">
        <f t="shared" si="1"/>
        <v/>
      </c>
      <c r="P15" s="116"/>
    </row>
    <row r="16" s="77" customFormat="1" ht="16.5" customHeight="1" spans="1:16">
      <c r="A16" s="56"/>
      <c r="B16" s="56"/>
      <c r="C16" s="161"/>
      <c r="D16" s="60"/>
      <c r="E16" s="61"/>
      <c r="F16" s="56"/>
      <c r="G16" s="56"/>
      <c r="H16" s="56"/>
      <c r="I16" s="56"/>
      <c r="J16" s="162"/>
      <c r="K16" s="62"/>
      <c r="L16" s="62"/>
      <c r="M16" s="62"/>
      <c r="N16" s="62">
        <f t="shared" si="0"/>
        <v>0</v>
      </c>
      <c r="O16" s="115" t="str">
        <f t="shared" si="1"/>
        <v/>
      </c>
      <c r="P16" s="116"/>
    </row>
    <row r="17" s="77" customFormat="1" ht="16.5" customHeight="1" spans="1:16">
      <c r="A17" s="56"/>
      <c r="B17" s="56"/>
      <c r="C17" s="161"/>
      <c r="D17" s="60"/>
      <c r="E17" s="61"/>
      <c r="F17" s="56"/>
      <c r="G17" s="56"/>
      <c r="H17" s="56"/>
      <c r="I17" s="56"/>
      <c r="J17" s="162"/>
      <c r="K17" s="62"/>
      <c r="L17" s="62"/>
      <c r="M17" s="62"/>
      <c r="N17" s="62">
        <f t="shared" si="0"/>
        <v>0</v>
      </c>
      <c r="O17" s="115" t="str">
        <f t="shared" si="1"/>
        <v/>
      </c>
      <c r="P17" s="116"/>
    </row>
    <row r="18" s="77" customFormat="1" ht="16.5" customHeight="1" spans="1:16">
      <c r="A18" s="56"/>
      <c r="B18" s="56"/>
      <c r="C18" s="161"/>
      <c r="D18" s="60"/>
      <c r="E18" s="61"/>
      <c r="F18" s="56"/>
      <c r="G18" s="56"/>
      <c r="H18" s="56"/>
      <c r="I18" s="56"/>
      <c r="J18" s="162"/>
      <c r="K18" s="62"/>
      <c r="L18" s="62"/>
      <c r="M18" s="62"/>
      <c r="N18" s="62">
        <f t="shared" si="0"/>
        <v>0</v>
      </c>
      <c r="O18" s="115" t="str">
        <f t="shared" si="1"/>
        <v/>
      </c>
      <c r="P18" s="116"/>
    </row>
    <row r="19" s="77" customFormat="1" ht="16.5" customHeight="1" spans="1:16">
      <c r="A19" s="56"/>
      <c r="B19" s="56"/>
      <c r="C19" s="161"/>
      <c r="D19" s="60"/>
      <c r="E19" s="61"/>
      <c r="F19" s="56"/>
      <c r="G19" s="56"/>
      <c r="H19" s="56"/>
      <c r="I19" s="56"/>
      <c r="J19" s="162"/>
      <c r="K19" s="62"/>
      <c r="L19" s="62"/>
      <c r="M19" s="62"/>
      <c r="N19" s="62">
        <f t="shared" si="0"/>
        <v>0</v>
      </c>
      <c r="O19" s="115" t="str">
        <f t="shared" si="1"/>
        <v/>
      </c>
      <c r="P19" s="116"/>
    </row>
    <row r="20" s="77" customFormat="1" ht="16.5" customHeight="1" spans="1:16">
      <c r="A20" s="56"/>
      <c r="B20" s="56"/>
      <c r="C20" s="161"/>
      <c r="D20" s="60"/>
      <c r="E20" s="61"/>
      <c r="F20" s="56"/>
      <c r="G20" s="56"/>
      <c r="H20" s="56"/>
      <c r="I20" s="56"/>
      <c r="J20" s="162"/>
      <c r="K20" s="62"/>
      <c r="L20" s="62"/>
      <c r="M20" s="62"/>
      <c r="N20" s="62">
        <f t="shared" si="0"/>
        <v>0</v>
      </c>
      <c r="O20" s="115" t="str">
        <f t="shared" si="1"/>
        <v/>
      </c>
      <c r="P20" s="116"/>
    </row>
    <row r="21" s="77" customFormat="1" ht="16.5" customHeight="1" spans="1:16">
      <c r="A21" s="56"/>
      <c r="B21" s="56"/>
      <c r="C21" s="161"/>
      <c r="D21" s="60"/>
      <c r="E21" s="61"/>
      <c r="F21" s="56"/>
      <c r="G21" s="56"/>
      <c r="H21" s="56"/>
      <c r="I21" s="56"/>
      <c r="J21" s="162"/>
      <c r="K21" s="62"/>
      <c r="L21" s="62"/>
      <c r="M21" s="62"/>
      <c r="N21" s="62">
        <f t="shared" si="0"/>
        <v>0</v>
      </c>
      <c r="O21" s="115" t="str">
        <f t="shared" si="1"/>
        <v/>
      </c>
      <c r="P21" s="116"/>
    </row>
    <row r="22" s="77" customFormat="1" ht="16.5" customHeight="1" spans="1:16">
      <c r="A22" s="56"/>
      <c r="B22" s="56"/>
      <c r="C22" s="161"/>
      <c r="D22" s="60"/>
      <c r="E22" s="61"/>
      <c r="F22" s="56"/>
      <c r="G22" s="56"/>
      <c r="H22" s="56"/>
      <c r="I22" s="56"/>
      <c r="J22" s="162"/>
      <c r="K22" s="62"/>
      <c r="L22" s="62"/>
      <c r="M22" s="62"/>
      <c r="N22" s="62">
        <f t="shared" si="0"/>
        <v>0</v>
      </c>
      <c r="O22" s="115" t="str">
        <f t="shared" si="1"/>
        <v/>
      </c>
      <c r="P22" s="116"/>
    </row>
    <row r="23" s="77" customFormat="1" ht="16.5" customHeight="1" spans="1:16">
      <c r="A23" s="56"/>
      <c r="B23" s="56"/>
      <c r="C23" s="161"/>
      <c r="D23" s="60"/>
      <c r="E23" s="61"/>
      <c r="F23" s="56"/>
      <c r="G23" s="56"/>
      <c r="H23" s="56"/>
      <c r="I23" s="56"/>
      <c r="J23" s="162"/>
      <c r="K23" s="62"/>
      <c r="L23" s="62"/>
      <c r="M23" s="62"/>
      <c r="N23" s="62">
        <f t="shared" si="0"/>
        <v>0</v>
      </c>
      <c r="O23" s="115" t="str">
        <f t="shared" si="1"/>
        <v/>
      </c>
      <c r="P23" s="116"/>
    </row>
    <row r="24" s="77" customFormat="1" ht="16.5" customHeight="1" spans="1:16">
      <c r="A24" s="56"/>
      <c r="B24" s="56"/>
      <c r="C24" s="161"/>
      <c r="D24" s="60"/>
      <c r="E24" s="61"/>
      <c r="F24" s="56"/>
      <c r="G24" s="56"/>
      <c r="H24" s="56"/>
      <c r="I24" s="56"/>
      <c r="J24" s="162"/>
      <c r="K24" s="62"/>
      <c r="L24" s="62"/>
      <c r="M24" s="62"/>
      <c r="N24" s="62">
        <f t="shared" si="0"/>
        <v>0</v>
      </c>
      <c r="O24" s="115" t="str">
        <f t="shared" si="1"/>
        <v/>
      </c>
      <c r="P24" s="116"/>
    </row>
    <row r="25" s="77" customFormat="1" ht="16.5" customHeight="1" spans="1:16">
      <c r="A25" s="56"/>
      <c r="B25" s="56"/>
      <c r="C25" s="161"/>
      <c r="D25" s="60"/>
      <c r="E25" s="61"/>
      <c r="F25" s="56"/>
      <c r="G25" s="56"/>
      <c r="H25" s="56"/>
      <c r="I25" s="56"/>
      <c r="J25" s="162"/>
      <c r="K25" s="62"/>
      <c r="L25" s="62"/>
      <c r="M25" s="62"/>
      <c r="N25" s="62">
        <f t="shared" si="0"/>
        <v>0</v>
      </c>
      <c r="O25" s="115" t="str">
        <f t="shared" si="1"/>
        <v/>
      </c>
      <c r="P25" s="116"/>
    </row>
    <row r="26" s="77" customFormat="1" ht="16.5" customHeight="1" spans="1:16">
      <c r="A26" s="56"/>
      <c r="B26" s="56"/>
      <c r="C26" s="161"/>
      <c r="D26" s="60"/>
      <c r="E26" s="61"/>
      <c r="F26" s="56"/>
      <c r="G26" s="56"/>
      <c r="H26" s="56"/>
      <c r="I26" s="56"/>
      <c r="J26" s="162"/>
      <c r="K26" s="62"/>
      <c r="L26" s="62"/>
      <c r="M26" s="62"/>
      <c r="N26" s="62">
        <f t="shared" si="0"/>
        <v>0</v>
      </c>
      <c r="O26" s="115" t="str">
        <f t="shared" si="1"/>
        <v/>
      </c>
      <c r="P26" s="116"/>
    </row>
    <row r="27" s="77" customFormat="1" ht="16.5" customHeight="1" spans="1:16">
      <c r="A27" s="67" t="s">
        <v>534</v>
      </c>
      <c r="B27" s="143"/>
      <c r="C27" s="143"/>
      <c r="D27" s="57"/>
      <c r="E27" s="61"/>
      <c r="F27" s="56"/>
      <c r="G27" s="56"/>
      <c r="H27" s="56"/>
      <c r="I27" s="56"/>
      <c r="J27" s="162"/>
      <c r="K27" s="62"/>
      <c r="L27" s="62">
        <f>ROUND(SUM(L6:L26),2)</f>
        <v>0</v>
      </c>
      <c r="M27" s="62">
        <f>ROUND(SUM(M6:M26),2)</f>
        <v>0</v>
      </c>
      <c r="N27" s="62">
        <f t="shared" si="0"/>
        <v>0</v>
      </c>
      <c r="O27" s="115" t="str">
        <f t="shared" si="1"/>
        <v/>
      </c>
      <c r="P27" s="116"/>
    </row>
    <row r="28" customHeight="1" spans="1:16">
      <c r="A28" s="68"/>
      <c r="B28" s="68"/>
      <c r="C28" s="68"/>
      <c r="D28" s="68"/>
      <c r="E28" s="68"/>
      <c r="F28" s="68"/>
      <c r="G28" s="68"/>
      <c r="H28" s="68"/>
      <c r="I28" s="123"/>
      <c r="J28" s="84"/>
      <c r="K28" s="84"/>
      <c r="L28" s="84"/>
      <c r="M28" s="84"/>
      <c r="N28" s="84"/>
      <c r="O28" s="84"/>
      <c r="P28" s="163"/>
    </row>
    <row r="29" customHeight="1" spans="1:16">
      <c r="A29" s="71"/>
      <c r="B29" s="64"/>
      <c r="C29" s="64"/>
      <c r="D29" s="64"/>
      <c r="E29" s="64"/>
      <c r="F29" s="64"/>
      <c r="G29" s="64"/>
      <c r="H29" s="64"/>
      <c r="I29" s="64"/>
      <c r="J29" s="64"/>
      <c r="K29" s="64"/>
      <c r="L29" s="64"/>
      <c r="M29" s="64"/>
      <c r="N29" s="64"/>
      <c r="O29" s="64"/>
      <c r="P29" s="65"/>
    </row>
    <row r="30" customHeight="1" spans="1:16">
      <c r="A30" s="64"/>
      <c r="B30" s="64"/>
      <c r="C30" s="64"/>
      <c r="D30" s="64"/>
      <c r="E30" s="64"/>
      <c r="F30" s="64"/>
      <c r="G30" s="64"/>
      <c r="H30" s="64"/>
      <c r="I30" s="64"/>
      <c r="J30" s="64"/>
      <c r="K30" s="64"/>
      <c r="L30" s="64"/>
      <c r="M30" s="64"/>
      <c r="N30" s="64"/>
      <c r="O30" s="64"/>
      <c r="P30" s="65"/>
    </row>
    <row r="31" customHeight="1" spans="1:16">
      <c r="A31" s="64"/>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sheetData>
  <mergeCells count="5">
    <mergeCell ref="A1:P1"/>
    <mergeCell ref="A2:P2"/>
    <mergeCell ref="O3:P3"/>
    <mergeCell ref="N4:P4"/>
    <mergeCell ref="A27:D27"/>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2">
    <pageSetUpPr fitToPage="1"/>
  </sheetPr>
  <dimension ref="A1:P88"/>
  <sheetViews>
    <sheetView view="pageBreakPreview" zoomScaleNormal="100" workbookViewId="0">
      <selection activeCell="N19" sqref="N19"/>
    </sheetView>
  </sheetViews>
  <sheetFormatPr defaultColWidth="9" defaultRowHeight="15.75"/>
  <cols>
    <col min="1" max="1" width="4" customWidth="1"/>
    <col min="2" max="2" width="19.5" customWidth="1"/>
    <col min="3" max="3" width="10.5" customWidth="1"/>
    <col min="4" max="4" width="8.33333333333333" customWidth="1"/>
    <col min="5" max="5" width="8.5" customWidth="1"/>
    <col min="6" max="6" width="7" customWidth="1"/>
    <col min="7" max="7" width="8.33333333333333" customWidth="1"/>
    <col min="8" max="8" width="10.5" customWidth="1"/>
    <col min="9" max="9" width="11.8333333333333" customWidth="1"/>
    <col min="10" max="11" width="10.5" customWidth="1"/>
    <col min="12" max="12" width="6.5" customWidth="1"/>
    <col min="13" max="13" width="6" customWidth="1"/>
    <col min="14" max="14" width="7" customWidth="1"/>
  </cols>
  <sheetData>
    <row r="1" ht="22.5" spans="1:16">
      <c r="A1" s="49" t="s">
        <v>1223</v>
      </c>
      <c r="B1" s="49"/>
      <c r="C1" s="49"/>
      <c r="D1" s="49"/>
      <c r="E1" s="49"/>
      <c r="F1" s="49"/>
      <c r="G1" s="49"/>
      <c r="H1" s="49"/>
      <c r="I1" s="49"/>
      <c r="J1" s="49"/>
      <c r="K1" s="49"/>
      <c r="L1" s="49"/>
      <c r="M1" s="49"/>
      <c r="N1" s="49"/>
    </row>
    <row r="2" s="145" customFormat="1" ht="16.5" customHeight="1" spans="1:16">
      <c r="A2" s="50" t="str">
        <f>公用信息!E7</f>
        <v>评估基准日：2025年10月31日</v>
      </c>
      <c r="B2" s="50"/>
      <c r="C2" s="50"/>
      <c r="D2" s="50"/>
      <c r="E2" s="50"/>
      <c r="F2" s="50"/>
      <c r="G2" s="50"/>
      <c r="H2" s="50"/>
      <c r="I2" s="51"/>
      <c r="J2" s="51"/>
      <c r="K2" s="51"/>
      <c r="L2" s="51"/>
      <c r="M2" s="51"/>
      <c r="N2" s="51"/>
      <c r="O2" s="146"/>
    </row>
    <row r="3" s="145" customFormat="1" ht="16.5" customHeight="1" spans="1:16">
      <c r="A3" s="50"/>
      <c r="B3" s="50"/>
      <c r="C3" s="50"/>
      <c r="D3" s="50"/>
      <c r="E3" s="50"/>
      <c r="F3" s="50"/>
      <c r="G3" s="50"/>
      <c r="H3" s="50"/>
      <c r="I3" s="51"/>
      <c r="J3" s="51"/>
      <c r="K3" s="51"/>
      <c r="L3" s="51"/>
      <c r="M3" s="53" t="s">
        <v>1224</v>
      </c>
      <c r="N3" s="53"/>
      <c r="O3" s="146"/>
    </row>
    <row r="4" s="145" customFormat="1" ht="16.5" customHeight="1" spans="1:16">
      <c r="A4" s="54" t="str">
        <f>公用信息!E6</f>
        <v>被评估单位：杭州建德杭氧气体有限公司</v>
      </c>
      <c r="B4" s="54"/>
      <c r="C4" s="54"/>
      <c r="D4" s="54"/>
      <c r="E4" s="52"/>
      <c r="F4" s="52"/>
      <c r="G4" s="52"/>
      <c r="H4" s="52"/>
      <c r="I4" s="52"/>
      <c r="J4" s="52"/>
      <c r="K4" s="52"/>
      <c r="L4" s="52"/>
      <c r="M4" s="52"/>
      <c r="N4" s="55" t="e">
        <f>#REF!</f>
        <v>#REF!</v>
      </c>
      <c r="O4" s="146"/>
    </row>
    <row r="5" s="145" customFormat="1" ht="28.5" customHeight="1" spans="1:16">
      <c r="A5" s="56" t="s">
        <v>175</v>
      </c>
      <c r="B5" s="147" t="s">
        <v>1225</v>
      </c>
      <c r="C5" s="148" t="s">
        <v>1226</v>
      </c>
      <c r="D5" s="147" t="s">
        <v>1227</v>
      </c>
      <c r="E5" s="147" t="s">
        <v>526</v>
      </c>
      <c r="F5" s="147" t="s">
        <v>1228</v>
      </c>
      <c r="G5" s="147" t="s">
        <v>1229</v>
      </c>
      <c r="H5" s="147" t="s">
        <v>1230</v>
      </c>
      <c r="I5" s="149" t="s">
        <v>405</v>
      </c>
      <c r="J5" s="150" t="s">
        <v>111</v>
      </c>
      <c r="K5" s="149" t="s">
        <v>112</v>
      </c>
      <c r="L5" s="149" t="s">
        <v>113</v>
      </c>
      <c r="M5" s="149" t="s">
        <v>114</v>
      </c>
      <c r="N5" s="147" t="s">
        <v>247</v>
      </c>
      <c r="O5" s="151"/>
      <c r="P5" s="152"/>
    </row>
    <row r="6" s="145" customFormat="1" ht="16.5" customHeight="1" spans="1:16">
      <c r="A6" s="56"/>
      <c r="B6" s="56"/>
      <c r="C6" s="56"/>
      <c r="D6" s="56"/>
      <c r="E6" s="61"/>
      <c r="F6" s="56"/>
      <c r="G6" s="56"/>
      <c r="H6" s="56"/>
      <c r="I6" s="62"/>
      <c r="J6" s="66"/>
      <c r="K6" s="62"/>
      <c r="L6" s="62">
        <f>K6-J6</f>
        <v>0</v>
      </c>
      <c r="M6" s="115" t="str">
        <f>IF(J6=0,"",L6/J6*100)</f>
        <v/>
      </c>
      <c r="N6" s="63"/>
      <c r="O6" s="151"/>
      <c r="P6" s="152"/>
    </row>
    <row r="7" s="145" customFormat="1" ht="16.5" customHeight="1" spans="1:16">
      <c r="A7" s="56"/>
      <c r="B7" s="56"/>
      <c r="C7" s="56"/>
      <c r="D7" s="56"/>
      <c r="E7" s="61"/>
      <c r="F7" s="56"/>
      <c r="G7" s="56"/>
      <c r="H7" s="56"/>
      <c r="I7" s="62"/>
      <c r="J7" s="62"/>
      <c r="K7" s="62"/>
      <c r="L7" s="62">
        <f t="shared" ref="L7:L29" si="0">K7-J7</f>
        <v>0</v>
      </c>
      <c r="M7" s="115" t="str">
        <f t="shared" ref="M7:M29" si="1">IF(J7=0,"",L7/J7*100)</f>
        <v/>
      </c>
      <c r="N7" s="63"/>
      <c r="O7" s="151"/>
      <c r="P7" s="152"/>
    </row>
    <row r="8" s="145" customFormat="1" ht="16.5" customHeight="1" spans="1:16">
      <c r="A8" s="56"/>
      <c r="B8" s="56"/>
      <c r="C8" s="56"/>
      <c r="D8" s="56"/>
      <c r="E8" s="61"/>
      <c r="F8" s="56"/>
      <c r="G8" s="56"/>
      <c r="H8" s="56"/>
      <c r="I8" s="62"/>
      <c r="J8" s="62"/>
      <c r="K8" s="62"/>
      <c r="L8" s="62">
        <f t="shared" si="0"/>
        <v>0</v>
      </c>
      <c r="M8" s="115" t="str">
        <f t="shared" si="1"/>
        <v/>
      </c>
      <c r="N8" s="63"/>
      <c r="O8" s="151"/>
      <c r="P8" s="152"/>
    </row>
    <row r="9" s="145" customFormat="1" ht="16.5" customHeight="1" spans="1:16">
      <c r="A9" s="56"/>
      <c r="B9" s="56"/>
      <c r="C9" s="56"/>
      <c r="D9" s="56"/>
      <c r="E9" s="61"/>
      <c r="F9" s="56"/>
      <c r="G9" s="56"/>
      <c r="H9" s="56"/>
      <c r="I9" s="62"/>
      <c r="J9" s="62"/>
      <c r="K9" s="62"/>
      <c r="L9" s="62">
        <f t="shared" si="0"/>
        <v>0</v>
      </c>
      <c r="M9" s="115" t="str">
        <f t="shared" si="1"/>
        <v/>
      </c>
      <c r="N9" s="63"/>
      <c r="O9" s="151"/>
      <c r="P9" s="152"/>
    </row>
    <row r="10" s="145" customFormat="1" ht="16.5" customHeight="1" spans="1:16">
      <c r="A10" s="56"/>
      <c r="B10" s="56"/>
      <c r="C10" s="56"/>
      <c r="D10" s="56"/>
      <c r="E10" s="61"/>
      <c r="F10" s="56"/>
      <c r="G10" s="56"/>
      <c r="H10" s="56"/>
      <c r="I10" s="62"/>
      <c r="J10" s="62"/>
      <c r="K10" s="62"/>
      <c r="L10" s="62">
        <f t="shared" si="0"/>
        <v>0</v>
      </c>
      <c r="M10" s="115" t="str">
        <f t="shared" si="1"/>
        <v/>
      </c>
      <c r="N10" s="63"/>
      <c r="O10" s="151"/>
      <c r="P10" s="152"/>
    </row>
    <row r="11" s="145" customFormat="1" ht="16.5" customHeight="1" spans="1:16">
      <c r="A11" s="56"/>
      <c r="B11" s="56"/>
      <c r="C11" s="56"/>
      <c r="D11" s="56"/>
      <c r="E11" s="61"/>
      <c r="F11" s="56"/>
      <c r="G11" s="56"/>
      <c r="H11" s="56"/>
      <c r="I11" s="62"/>
      <c r="J11" s="62"/>
      <c r="K11" s="62"/>
      <c r="L11" s="62">
        <f t="shared" si="0"/>
        <v>0</v>
      </c>
      <c r="M11" s="115" t="str">
        <f t="shared" si="1"/>
        <v/>
      </c>
      <c r="N11" s="63"/>
      <c r="O11" s="151"/>
      <c r="P11" s="152"/>
    </row>
    <row r="12" s="145" customFormat="1" ht="16.5" customHeight="1" spans="1:16">
      <c r="A12" s="56"/>
      <c r="B12" s="56"/>
      <c r="C12" s="56"/>
      <c r="D12" s="56"/>
      <c r="E12" s="61"/>
      <c r="F12" s="56"/>
      <c r="G12" s="56"/>
      <c r="H12" s="56"/>
      <c r="I12" s="62"/>
      <c r="J12" s="62"/>
      <c r="K12" s="62"/>
      <c r="L12" s="62">
        <f t="shared" si="0"/>
        <v>0</v>
      </c>
      <c r="M12" s="115" t="str">
        <f t="shared" si="1"/>
        <v/>
      </c>
      <c r="N12" s="63"/>
      <c r="O12" s="151"/>
      <c r="P12" s="152"/>
    </row>
    <row r="13" s="145" customFormat="1" ht="16.5" customHeight="1" spans="1:16">
      <c r="A13" s="56"/>
      <c r="B13" s="56"/>
      <c r="C13" s="56"/>
      <c r="D13" s="56"/>
      <c r="E13" s="61"/>
      <c r="F13" s="56"/>
      <c r="G13" s="56"/>
      <c r="H13" s="56"/>
      <c r="I13" s="62"/>
      <c r="J13" s="62"/>
      <c r="K13" s="62"/>
      <c r="L13" s="62">
        <f t="shared" si="0"/>
        <v>0</v>
      </c>
      <c r="M13" s="115" t="str">
        <f t="shared" si="1"/>
        <v/>
      </c>
      <c r="N13" s="63"/>
      <c r="O13" s="151"/>
      <c r="P13" s="152"/>
    </row>
    <row r="14" s="145" customFormat="1" ht="16.5" customHeight="1" spans="1:16">
      <c r="A14" s="56"/>
      <c r="B14" s="56"/>
      <c r="C14" s="56"/>
      <c r="D14" s="56"/>
      <c r="E14" s="61"/>
      <c r="F14" s="56"/>
      <c r="G14" s="56"/>
      <c r="H14" s="56"/>
      <c r="I14" s="62"/>
      <c r="J14" s="62"/>
      <c r="K14" s="62"/>
      <c r="L14" s="62">
        <f t="shared" si="0"/>
        <v>0</v>
      </c>
      <c r="M14" s="115" t="str">
        <f t="shared" si="1"/>
        <v/>
      </c>
      <c r="N14" s="63"/>
      <c r="O14" s="151"/>
      <c r="P14" s="152"/>
    </row>
    <row r="15" s="145" customFormat="1" ht="16.5" customHeight="1" spans="1:16">
      <c r="A15" s="56"/>
      <c r="B15" s="56"/>
      <c r="C15" s="56"/>
      <c r="D15" s="56"/>
      <c r="E15" s="61"/>
      <c r="F15" s="56"/>
      <c r="G15" s="56"/>
      <c r="H15" s="56"/>
      <c r="I15" s="62"/>
      <c r="J15" s="62"/>
      <c r="K15" s="62"/>
      <c r="L15" s="62">
        <f t="shared" si="0"/>
        <v>0</v>
      </c>
      <c r="M15" s="115" t="str">
        <f t="shared" si="1"/>
        <v/>
      </c>
      <c r="N15" s="63"/>
      <c r="O15" s="151"/>
      <c r="P15" s="152"/>
    </row>
    <row r="16" s="145" customFormat="1" ht="16.5" customHeight="1" spans="1:16">
      <c r="A16" s="56"/>
      <c r="B16" s="56"/>
      <c r="C16" s="56"/>
      <c r="D16" s="56"/>
      <c r="E16" s="61"/>
      <c r="F16" s="56"/>
      <c r="G16" s="56"/>
      <c r="H16" s="56"/>
      <c r="I16" s="62"/>
      <c r="J16" s="62"/>
      <c r="K16" s="62"/>
      <c r="L16" s="62">
        <f t="shared" si="0"/>
        <v>0</v>
      </c>
      <c r="M16" s="115" t="str">
        <f t="shared" si="1"/>
        <v/>
      </c>
      <c r="N16" s="63"/>
      <c r="O16" s="151"/>
      <c r="P16" s="152"/>
    </row>
    <row r="17" s="145" customFormat="1" ht="16.5" customHeight="1" spans="1:16">
      <c r="A17" s="56"/>
      <c r="B17" s="56"/>
      <c r="C17" s="56"/>
      <c r="D17" s="56"/>
      <c r="E17" s="61"/>
      <c r="F17" s="56"/>
      <c r="G17" s="56"/>
      <c r="H17" s="56"/>
      <c r="I17" s="62"/>
      <c r="J17" s="62"/>
      <c r="K17" s="62"/>
      <c r="L17" s="62">
        <f t="shared" si="0"/>
        <v>0</v>
      </c>
      <c r="M17" s="115" t="str">
        <f t="shared" si="1"/>
        <v/>
      </c>
      <c r="N17" s="63"/>
      <c r="O17" s="151"/>
      <c r="P17" s="152"/>
    </row>
    <row r="18" s="145" customFormat="1" ht="16.5" customHeight="1" spans="1:16">
      <c r="A18" s="56"/>
      <c r="B18" s="56"/>
      <c r="C18" s="56"/>
      <c r="D18" s="56"/>
      <c r="E18" s="61"/>
      <c r="F18" s="56"/>
      <c r="G18" s="56"/>
      <c r="H18" s="56"/>
      <c r="I18" s="62"/>
      <c r="J18" s="62"/>
      <c r="K18" s="62"/>
      <c r="L18" s="62">
        <f t="shared" si="0"/>
        <v>0</v>
      </c>
      <c r="M18" s="115" t="str">
        <f t="shared" si="1"/>
        <v/>
      </c>
      <c r="N18" s="63"/>
      <c r="O18" s="151"/>
      <c r="P18" s="152"/>
    </row>
    <row r="19" s="145" customFormat="1" ht="16.5" customHeight="1" spans="1:16">
      <c r="A19" s="56"/>
      <c r="B19" s="56"/>
      <c r="C19" s="56"/>
      <c r="D19" s="56"/>
      <c r="E19" s="61"/>
      <c r="F19" s="56"/>
      <c r="G19" s="56"/>
      <c r="H19" s="56"/>
      <c r="I19" s="62"/>
      <c r="J19" s="62"/>
      <c r="K19" s="62"/>
      <c r="L19" s="62">
        <f t="shared" si="0"/>
        <v>0</v>
      </c>
      <c r="M19" s="115" t="str">
        <f t="shared" si="1"/>
        <v/>
      </c>
      <c r="N19" s="63"/>
      <c r="O19" s="151"/>
      <c r="P19" s="152"/>
    </row>
    <row r="20" s="145" customFormat="1" ht="16.5" customHeight="1" spans="1:16">
      <c r="A20" s="56"/>
      <c r="B20" s="56"/>
      <c r="C20" s="56"/>
      <c r="D20" s="56"/>
      <c r="E20" s="61"/>
      <c r="F20" s="56"/>
      <c r="G20" s="56"/>
      <c r="H20" s="56"/>
      <c r="I20" s="62"/>
      <c r="J20" s="62"/>
      <c r="K20" s="62"/>
      <c r="L20" s="62">
        <f t="shared" si="0"/>
        <v>0</v>
      </c>
      <c r="M20" s="115" t="str">
        <f t="shared" si="1"/>
        <v/>
      </c>
      <c r="N20" s="63"/>
      <c r="O20" s="151"/>
      <c r="P20" s="152"/>
    </row>
    <row r="21" s="145" customFormat="1" ht="16.5" customHeight="1" spans="1:16">
      <c r="A21" s="56"/>
      <c r="B21" s="56"/>
      <c r="C21" s="56"/>
      <c r="D21" s="56"/>
      <c r="E21" s="61"/>
      <c r="F21" s="56"/>
      <c r="G21" s="56"/>
      <c r="H21" s="56"/>
      <c r="I21" s="62"/>
      <c r="J21" s="62"/>
      <c r="K21" s="62"/>
      <c r="L21" s="62">
        <f t="shared" si="0"/>
        <v>0</v>
      </c>
      <c r="M21" s="115" t="str">
        <f t="shared" si="1"/>
        <v/>
      </c>
      <c r="N21" s="63"/>
      <c r="O21" s="151"/>
      <c r="P21" s="152"/>
    </row>
    <row r="22" s="145" customFormat="1" ht="16.5" customHeight="1" spans="1:16">
      <c r="A22" s="56"/>
      <c r="B22" s="56"/>
      <c r="C22" s="56"/>
      <c r="D22" s="56"/>
      <c r="E22" s="61"/>
      <c r="F22" s="56"/>
      <c r="G22" s="56"/>
      <c r="H22" s="56"/>
      <c r="I22" s="62"/>
      <c r="J22" s="62"/>
      <c r="K22" s="62"/>
      <c r="L22" s="62">
        <f t="shared" si="0"/>
        <v>0</v>
      </c>
      <c r="M22" s="115" t="str">
        <f t="shared" si="1"/>
        <v/>
      </c>
      <c r="N22" s="63"/>
      <c r="O22" s="151"/>
      <c r="P22" s="152"/>
    </row>
    <row r="23" s="145" customFormat="1" ht="16.5" customHeight="1" spans="1:16">
      <c r="A23" s="56"/>
      <c r="B23" s="56"/>
      <c r="C23" s="56"/>
      <c r="D23" s="56"/>
      <c r="E23" s="61"/>
      <c r="F23" s="56"/>
      <c r="G23" s="56"/>
      <c r="H23" s="56"/>
      <c r="I23" s="62"/>
      <c r="J23" s="62"/>
      <c r="K23" s="62"/>
      <c r="L23" s="62">
        <f t="shared" si="0"/>
        <v>0</v>
      </c>
      <c r="M23" s="115" t="str">
        <f t="shared" si="1"/>
        <v/>
      </c>
      <c r="N23" s="63"/>
      <c r="O23" s="151"/>
      <c r="P23" s="152"/>
    </row>
    <row r="24" s="145" customFormat="1" ht="16.5" customHeight="1" spans="1:16">
      <c r="A24" s="56"/>
      <c r="B24" s="56"/>
      <c r="C24" s="56"/>
      <c r="D24" s="56"/>
      <c r="E24" s="61"/>
      <c r="F24" s="56"/>
      <c r="G24" s="56"/>
      <c r="H24" s="56"/>
      <c r="I24" s="62"/>
      <c r="J24" s="62"/>
      <c r="K24" s="62"/>
      <c r="L24" s="62">
        <f t="shared" si="0"/>
        <v>0</v>
      </c>
      <c r="M24" s="115" t="str">
        <f t="shared" si="1"/>
        <v/>
      </c>
      <c r="N24" s="63"/>
      <c r="O24" s="151"/>
      <c r="P24" s="152"/>
    </row>
    <row r="25" s="145" customFormat="1" ht="16.5" customHeight="1" spans="1:16">
      <c r="A25" s="56"/>
      <c r="B25" s="56"/>
      <c r="C25" s="56"/>
      <c r="D25" s="56"/>
      <c r="E25" s="61"/>
      <c r="F25" s="56"/>
      <c r="G25" s="56"/>
      <c r="H25" s="56"/>
      <c r="I25" s="62"/>
      <c r="J25" s="62"/>
      <c r="K25" s="62"/>
      <c r="L25" s="62">
        <f t="shared" si="0"/>
        <v>0</v>
      </c>
      <c r="M25" s="115" t="str">
        <f t="shared" si="1"/>
        <v/>
      </c>
      <c r="N25" s="63"/>
      <c r="O25" s="151"/>
      <c r="P25" s="152"/>
    </row>
    <row r="26" s="145" customFormat="1" ht="16.5" customHeight="1" spans="1:16">
      <c r="A26" s="56"/>
      <c r="B26" s="56"/>
      <c r="C26" s="56"/>
      <c r="D26" s="56"/>
      <c r="E26" s="61"/>
      <c r="F26" s="56"/>
      <c r="G26" s="56"/>
      <c r="H26" s="56"/>
      <c r="I26" s="62"/>
      <c r="J26" s="62"/>
      <c r="K26" s="62"/>
      <c r="L26" s="62">
        <f t="shared" si="0"/>
        <v>0</v>
      </c>
      <c r="M26" s="115" t="str">
        <f t="shared" si="1"/>
        <v/>
      </c>
      <c r="N26" s="63"/>
      <c r="O26" s="151"/>
      <c r="P26" s="152"/>
    </row>
    <row r="27" s="145" customFormat="1" ht="16.5" customHeight="1" spans="1:16">
      <c r="A27" s="56"/>
      <c r="B27" s="56"/>
      <c r="C27" s="56"/>
      <c r="D27" s="56"/>
      <c r="E27" s="61"/>
      <c r="F27" s="56"/>
      <c r="G27" s="56"/>
      <c r="H27" s="56"/>
      <c r="I27" s="62"/>
      <c r="J27" s="62"/>
      <c r="K27" s="62"/>
      <c r="L27" s="62">
        <f t="shared" si="0"/>
        <v>0</v>
      </c>
      <c r="M27" s="115" t="str">
        <f t="shared" si="1"/>
        <v/>
      </c>
      <c r="N27" s="63"/>
      <c r="O27" s="151"/>
      <c r="P27" s="152"/>
    </row>
    <row r="28" s="145" customFormat="1" ht="16.5" customHeight="1" spans="1:16">
      <c r="A28" s="56"/>
      <c r="B28" s="56"/>
      <c r="C28" s="56"/>
      <c r="D28" s="56"/>
      <c r="E28" s="61"/>
      <c r="F28" s="56"/>
      <c r="G28" s="56"/>
      <c r="H28" s="56"/>
      <c r="I28" s="62"/>
      <c r="J28" s="62"/>
      <c r="K28" s="62"/>
      <c r="L28" s="62">
        <f t="shared" si="0"/>
        <v>0</v>
      </c>
      <c r="M28" s="115" t="str">
        <f t="shared" si="1"/>
        <v/>
      </c>
      <c r="N28" s="63"/>
      <c r="O28" s="151"/>
      <c r="P28" s="152"/>
    </row>
    <row r="29" s="145" customFormat="1" ht="16.5" customHeight="1" spans="1:16">
      <c r="A29" s="67" t="s">
        <v>534</v>
      </c>
      <c r="B29" s="143"/>
      <c r="C29" s="143"/>
      <c r="D29" s="143"/>
      <c r="E29" s="61"/>
      <c r="F29" s="56"/>
      <c r="G29" s="56"/>
      <c r="H29" s="56"/>
      <c r="I29" s="62"/>
      <c r="J29" s="62">
        <f>ROUND(SUM(J6:J28),2)</f>
        <v>0</v>
      </c>
      <c r="K29" s="62">
        <f>ROUND(SUM(K6:K28),2)</f>
        <v>0</v>
      </c>
      <c r="L29" s="62">
        <f t="shared" si="0"/>
        <v>0</v>
      </c>
      <c r="M29" s="115" t="str">
        <f t="shared" si="1"/>
        <v/>
      </c>
      <c r="N29" s="63"/>
      <c r="O29" s="151"/>
      <c r="P29" s="152"/>
    </row>
    <row r="30" spans="1:16">
      <c r="A30" s="68"/>
      <c r="B30" s="68"/>
      <c r="C30" s="68"/>
      <c r="D30" s="68"/>
      <c r="E30" s="123"/>
      <c r="F30" s="123"/>
      <c r="G30" s="123"/>
      <c r="H30" s="84"/>
      <c r="I30" s="84"/>
      <c r="J30" s="84"/>
      <c r="K30" s="84"/>
      <c r="L30" s="84"/>
      <c r="M30" s="84"/>
      <c r="N30" s="84"/>
      <c r="O30" s="151"/>
      <c r="P30" s="153"/>
    </row>
    <row r="31" spans="1:16">
      <c r="A31" s="71"/>
      <c r="B31" s="71"/>
      <c r="C31" s="64"/>
      <c r="D31" s="64"/>
      <c r="E31" s="64"/>
      <c r="F31" s="64"/>
      <c r="G31" s="64"/>
      <c r="H31" s="64"/>
      <c r="I31" s="64"/>
      <c r="J31" s="64"/>
      <c r="K31" s="64"/>
      <c r="L31" s="64"/>
      <c r="M31" s="64"/>
      <c r="N31" s="64"/>
      <c r="O31" s="151"/>
      <c r="P31" s="153"/>
    </row>
    <row r="32" spans="1:16">
      <c r="A32" s="151"/>
      <c r="B32" s="151"/>
      <c r="C32" s="151"/>
      <c r="D32" s="151"/>
      <c r="E32" s="151"/>
      <c r="F32" s="151"/>
      <c r="G32" s="151"/>
      <c r="H32" s="151"/>
      <c r="I32" s="151"/>
      <c r="J32" s="151"/>
      <c r="K32" s="151"/>
      <c r="L32" s="151"/>
      <c r="M32" s="151"/>
      <c r="N32" s="151"/>
      <c r="O32" s="151"/>
      <c r="P32" s="153"/>
    </row>
    <row r="33" spans="1:16">
      <c r="A33" s="151"/>
      <c r="B33" s="151"/>
      <c r="C33" s="151"/>
      <c r="D33" s="151"/>
      <c r="E33" s="151"/>
      <c r="F33" s="151"/>
      <c r="G33" s="151"/>
      <c r="H33" s="151"/>
      <c r="I33" s="151"/>
      <c r="J33" s="151"/>
      <c r="K33" s="151"/>
      <c r="L33" s="151"/>
      <c r="M33" s="151"/>
      <c r="N33" s="151"/>
      <c r="O33" s="151"/>
      <c r="P33" s="153"/>
    </row>
    <row r="34" spans="1:16">
      <c r="A34" s="151"/>
      <c r="B34" s="151"/>
      <c r="C34" s="151"/>
      <c r="D34" s="151"/>
      <c r="E34" s="151"/>
      <c r="F34" s="151"/>
      <c r="G34" s="151"/>
      <c r="H34" s="151"/>
      <c r="I34" s="151"/>
      <c r="J34" s="151"/>
      <c r="K34" s="151"/>
      <c r="L34" s="151"/>
      <c r="M34" s="151"/>
      <c r="N34" s="151"/>
      <c r="O34" s="151"/>
      <c r="P34" s="153"/>
    </row>
    <row r="35" spans="1:16">
      <c r="A35" s="151"/>
      <c r="B35" s="151"/>
      <c r="C35" s="151"/>
      <c r="D35" s="151"/>
      <c r="E35" s="151"/>
      <c r="F35" s="151"/>
      <c r="G35" s="151"/>
      <c r="H35" s="151"/>
      <c r="I35" s="151"/>
      <c r="J35" s="151"/>
      <c r="K35" s="151"/>
      <c r="L35" s="151"/>
      <c r="M35" s="151"/>
      <c r="N35" s="151"/>
      <c r="O35" s="151"/>
      <c r="P35" s="153"/>
    </row>
    <row r="36" spans="1:16">
      <c r="A36" s="151"/>
      <c r="B36" s="151"/>
      <c r="C36" s="151"/>
      <c r="D36" s="151"/>
      <c r="E36" s="151"/>
      <c r="F36" s="151"/>
      <c r="G36" s="151"/>
      <c r="H36" s="151"/>
      <c r="I36" s="151"/>
      <c r="J36" s="151"/>
      <c r="K36" s="151"/>
      <c r="L36" s="151"/>
      <c r="M36" s="151"/>
      <c r="N36" s="151"/>
      <c r="O36" s="151"/>
      <c r="P36" s="153"/>
    </row>
    <row r="37" spans="1:16">
      <c r="A37" s="151"/>
      <c r="B37" s="151"/>
      <c r="C37" s="151"/>
      <c r="D37" s="151"/>
      <c r="E37" s="151"/>
      <c r="F37" s="151"/>
      <c r="G37" s="151"/>
      <c r="H37" s="151"/>
      <c r="I37" s="151"/>
      <c r="J37" s="151"/>
      <c r="K37" s="151"/>
      <c r="L37" s="151"/>
      <c r="M37" s="151"/>
      <c r="N37" s="151"/>
      <c r="O37" s="151"/>
      <c r="P37" s="153"/>
    </row>
    <row r="38" spans="1:16">
      <c r="A38" s="151"/>
      <c r="B38" s="151"/>
      <c r="C38" s="151"/>
      <c r="D38" s="151"/>
      <c r="E38" s="151"/>
      <c r="F38" s="151"/>
      <c r="G38" s="151"/>
      <c r="H38" s="151"/>
      <c r="I38" s="151"/>
      <c r="J38" s="151"/>
      <c r="K38" s="151"/>
      <c r="L38" s="151"/>
      <c r="M38" s="151"/>
      <c r="N38" s="151"/>
      <c r="O38" s="151"/>
      <c r="P38" s="153"/>
    </row>
    <row r="39" spans="1:16">
      <c r="A39" s="151"/>
      <c r="B39" s="151"/>
      <c r="C39" s="151"/>
      <c r="D39" s="151"/>
      <c r="E39" s="151"/>
      <c r="F39" s="151"/>
      <c r="G39" s="151"/>
      <c r="H39" s="151"/>
      <c r="I39" s="151"/>
      <c r="J39" s="151"/>
      <c r="K39" s="151"/>
      <c r="L39" s="151"/>
      <c r="M39" s="151"/>
      <c r="N39" s="151"/>
      <c r="O39" s="151"/>
      <c r="P39" s="153"/>
    </row>
    <row r="40" spans="1:16">
      <c r="A40" s="151"/>
      <c r="B40" s="151"/>
      <c r="C40" s="151"/>
      <c r="D40" s="151"/>
      <c r="E40" s="151"/>
      <c r="F40" s="151"/>
      <c r="G40" s="151"/>
      <c r="H40" s="151"/>
      <c r="I40" s="151"/>
      <c r="J40" s="151"/>
      <c r="K40" s="151"/>
      <c r="L40" s="151"/>
      <c r="M40" s="151"/>
      <c r="N40" s="151"/>
      <c r="O40" s="151"/>
      <c r="P40" s="153"/>
    </row>
    <row r="41" spans="1:16">
      <c r="A41" s="151"/>
      <c r="B41" s="151"/>
      <c r="C41" s="151"/>
      <c r="D41" s="151"/>
      <c r="E41" s="151"/>
      <c r="F41" s="151"/>
      <c r="G41" s="151"/>
      <c r="H41" s="151"/>
      <c r="I41" s="151"/>
      <c r="J41" s="151"/>
      <c r="K41" s="151"/>
      <c r="L41" s="151"/>
      <c r="M41" s="151"/>
      <c r="N41" s="151"/>
      <c r="O41" s="151"/>
      <c r="P41" s="153"/>
    </row>
    <row r="42" spans="1:16">
      <c r="A42" s="151"/>
      <c r="B42" s="151"/>
      <c r="C42" s="151"/>
      <c r="D42" s="151"/>
      <c r="E42" s="151"/>
      <c r="F42" s="151"/>
      <c r="G42" s="151"/>
      <c r="H42" s="151"/>
      <c r="I42" s="151"/>
      <c r="J42" s="151"/>
      <c r="K42" s="151"/>
      <c r="L42" s="151"/>
      <c r="M42" s="151"/>
      <c r="N42" s="151"/>
      <c r="O42" s="151"/>
      <c r="P42" s="153"/>
    </row>
    <row r="43" spans="1:16">
      <c r="A43" s="151"/>
      <c r="B43" s="151"/>
      <c r="C43" s="151"/>
      <c r="D43" s="151"/>
      <c r="E43" s="151"/>
      <c r="F43" s="151"/>
      <c r="G43" s="151"/>
      <c r="H43" s="151"/>
      <c r="I43" s="151"/>
      <c r="J43" s="151"/>
      <c r="K43" s="151"/>
      <c r="L43" s="151"/>
      <c r="M43" s="151"/>
      <c r="N43" s="151"/>
      <c r="O43" s="151"/>
      <c r="P43" s="153"/>
    </row>
    <row r="44" spans="1:16">
      <c r="A44" s="151"/>
      <c r="B44" s="151"/>
      <c r="C44" s="151"/>
      <c r="D44" s="151"/>
      <c r="E44" s="151"/>
      <c r="F44" s="151"/>
      <c r="G44" s="151"/>
      <c r="H44" s="151"/>
      <c r="I44" s="151"/>
      <c r="J44" s="151"/>
      <c r="K44" s="151"/>
      <c r="L44" s="151"/>
      <c r="M44" s="151"/>
      <c r="N44" s="151"/>
      <c r="O44" s="151"/>
      <c r="P44" s="153"/>
    </row>
    <row r="45" spans="1:16">
      <c r="A45" s="151"/>
      <c r="B45" s="151"/>
      <c r="C45" s="151"/>
      <c r="D45" s="151"/>
      <c r="E45" s="151"/>
      <c r="F45" s="151"/>
      <c r="G45" s="151"/>
      <c r="H45" s="151"/>
      <c r="I45" s="151"/>
      <c r="J45" s="151"/>
      <c r="K45" s="151"/>
      <c r="L45" s="151"/>
      <c r="M45" s="151"/>
      <c r="N45" s="151"/>
      <c r="O45" s="151"/>
      <c r="P45" s="153"/>
    </row>
    <row r="46" spans="1:16">
      <c r="A46" s="151"/>
      <c r="B46" s="151"/>
      <c r="C46" s="151"/>
      <c r="D46" s="151"/>
      <c r="E46" s="151"/>
      <c r="F46" s="151"/>
      <c r="G46" s="151"/>
      <c r="H46" s="151"/>
      <c r="I46" s="151"/>
      <c r="J46" s="151"/>
      <c r="K46" s="151"/>
      <c r="L46" s="151"/>
      <c r="M46" s="151"/>
      <c r="N46" s="151"/>
      <c r="O46" s="151"/>
      <c r="P46" s="153"/>
    </row>
    <row r="47" spans="1:16">
      <c r="A47" s="151"/>
      <c r="B47" s="151"/>
      <c r="C47" s="151"/>
      <c r="D47" s="151"/>
      <c r="E47" s="151"/>
      <c r="F47" s="151"/>
      <c r="G47" s="151"/>
      <c r="H47" s="151"/>
      <c r="I47" s="151"/>
      <c r="J47" s="151"/>
      <c r="K47" s="151"/>
      <c r="L47" s="151"/>
      <c r="M47" s="151"/>
      <c r="N47" s="151"/>
      <c r="O47" s="151"/>
      <c r="P47" s="153"/>
    </row>
    <row r="48" spans="1:16">
      <c r="A48" s="151"/>
      <c r="B48" s="151"/>
      <c r="C48" s="151"/>
      <c r="D48" s="151"/>
      <c r="E48" s="151"/>
      <c r="F48" s="151"/>
      <c r="G48" s="151"/>
      <c r="H48" s="151"/>
      <c r="I48" s="151"/>
      <c r="J48" s="151"/>
      <c r="K48" s="151"/>
      <c r="L48" s="151"/>
      <c r="M48" s="151"/>
      <c r="N48" s="151"/>
      <c r="O48" s="151"/>
      <c r="P48" s="153"/>
    </row>
    <row r="49" spans="1:16">
      <c r="A49" s="151"/>
      <c r="B49" s="151"/>
      <c r="C49" s="151"/>
      <c r="D49" s="151"/>
      <c r="E49" s="151"/>
      <c r="F49" s="151"/>
      <c r="G49" s="151"/>
      <c r="H49" s="151"/>
      <c r="I49" s="151"/>
      <c r="J49" s="151"/>
      <c r="K49" s="151"/>
      <c r="L49" s="151"/>
      <c r="M49" s="151"/>
      <c r="N49" s="151"/>
      <c r="O49" s="151"/>
      <c r="P49" s="153"/>
    </row>
    <row r="50" spans="1:16">
      <c r="A50" s="151"/>
      <c r="B50" s="151"/>
      <c r="C50" s="151"/>
      <c r="D50" s="151"/>
      <c r="E50" s="151"/>
      <c r="F50" s="151"/>
      <c r="G50" s="151"/>
      <c r="H50" s="151"/>
      <c r="I50" s="151"/>
      <c r="J50" s="151"/>
      <c r="K50" s="151"/>
      <c r="L50" s="151"/>
      <c r="M50" s="151"/>
      <c r="N50" s="151"/>
      <c r="O50" s="151"/>
      <c r="P50" s="153"/>
    </row>
    <row r="51" spans="1:16">
      <c r="A51" s="151"/>
      <c r="B51" s="151"/>
      <c r="C51" s="151"/>
      <c r="D51" s="151"/>
      <c r="E51" s="151"/>
      <c r="F51" s="151"/>
      <c r="G51" s="151"/>
      <c r="H51" s="151"/>
      <c r="I51" s="151"/>
      <c r="J51" s="151"/>
      <c r="K51" s="151"/>
      <c r="L51" s="151"/>
      <c r="M51" s="151"/>
      <c r="N51" s="151"/>
      <c r="O51" s="151"/>
      <c r="P51" s="153"/>
    </row>
    <row r="52" spans="1:16">
      <c r="A52" s="151"/>
      <c r="B52" s="151"/>
      <c r="C52" s="151"/>
      <c r="D52" s="151"/>
      <c r="E52" s="151"/>
      <c r="F52" s="151"/>
      <c r="G52" s="151"/>
      <c r="H52" s="151"/>
      <c r="I52" s="151"/>
      <c r="J52" s="151"/>
      <c r="K52" s="151"/>
      <c r="L52" s="151"/>
      <c r="M52" s="151"/>
      <c r="N52" s="151"/>
      <c r="O52" s="151"/>
      <c r="P52" s="153"/>
    </row>
    <row r="53" spans="1:16">
      <c r="A53" s="151"/>
      <c r="B53" s="151"/>
      <c r="C53" s="151"/>
      <c r="D53" s="151"/>
      <c r="E53" s="151"/>
      <c r="F53" s="151"/>
      <c r="G53" s="151"/>
      <c r="H53" s="151"/>
      <c r="I53" s="151"/>
      <c r="J53" s="151"/>
      <c r="K53" s="151"/>
      <c r="L53" s="151"/>
      <c r="M53" s="151"/>
      <c r="N53" s="151"/>
      <c r="O53" s="151"/>
      <c r="P53" s="153"/>
    </row>
    <row r="54" spans="1:16">
      <c r="A54" s="151"/>
      <c r="B54" s="151"/>
      <c r="C54" s="151"/>
      <c r="D54" s="151"/>
      <c r="E54" s="151"/>
      <c r="F54" s="151"/>
      <c r="G54" s="151"/>
      <c r="H54" s="151"/>
      <c r="I54" s="151"/>
      <c r="J54" s="151"/>
      <c r="K54" s="151"/>
      <c r="L54" s="151"/>
      <c r="M54" s="151"/>
      <c r="N54" s="151"/>
      <c r="O54" s="151"/>
      <c r="P54" s="153"/>
    </row>
    <row r="55" spans="1:16">
      <c r="A55" s="151"/>
      <c r="B55" s="151"/>
      <c r="C55" s="151"/>
      <c r="D55" s="151"/>
      <c r="E55" s="151"/>
      <c r="F55" s="151"/>
      <c r="G55" s="151"/>
      <c r="H55" s="151"/>
      <c r="I55" s="151"/>
      <c r="J55" s="151"/>
      <c r="K55" s="151"/>
      <c r="L55" s="151"/>
      <c r="M55" s="151"/>
      <c r="N55" s="151"/>
      <c r="O55" s="151"/>
      <c r="P55" s="153"/>
    </row>
    <row r="56" spans="1:16">
      <c r="A56" s="151"/>
      <c r="B56" s="151"/>
      <c r="C56" s="151"/>
      <c r="D56" s="151"/>
      <c r="E56" s="151"/>
      <c r="F56" s="151"/>
      <c r="G56" s="151"/>
      <c r="H56" s="151"/>
      <c r="I56" s="151"/>
      <c r="J56" s="151"/>
      <c r="K56" s="151"/>
      <c r="L56" s="151"/>
      <c r="M56" s="151"/>
      <c r="N56" s="151"/>
      <c r="O56" s="151"/>
      <c r="P56" s="153"/>
    </row>
    <row r="57" spans="1:16">
      <c r="A57" s="151"/>
      <c r="B57" s="151"/>
      <c r="C57" s="151"/>
      <c r="D57" s="151"/>
      <c r="E57" s="151"/>
      <c r="F57" s="151"/>
      <c r="G57" s="151"/>
      <c r="H57" s="151"/>
      <c r="I57" s="151"/>
      <c r="J57" s="151"/>
      <c r="K57" s="151"/>
      <c r="L57" s="151"/>
      <c r="M57" s="151"/>
      <c r="N57" s="151"/>
      <c r="O57" s="151"/>
      <c r="P57" s="153"/>
    </row>
    <row r="58" spans="1:16">
      <c r="A58" s="151"/>
      <c r="B58" s="151"/>
      <c r="C58" s="151"/>
      <c r="D58" s="151"/>
      <c r="E58" s="151"/>
      <c r="F58" s="151"/>
      <c r="G58" s="151"/>
      <c r="H58" s="151"/>
      <c r="I58" s="151"/>
      <c r="J58" s="151"/>
      <c r="K58" s="151"/>
      <c r="L58" s="151"/>
      <c r="M58" s="151"/>
      <c r="N58" s="151"/>
      <c r="O58" s="151"/>
      <c r="P58" s="153"/>
    </row>
    <row r="59" spans="1:16">
      <c r="A59" s="151"/>
      <c r="B59" s="151"/>
      <c r="C59" s="151"/>
      <c r="D59" s="151"/>
      <c r="E59" s="151"/>
      <c r="F59" s="151"/>
      <c r="G59" s="151"/>
      <c r="H59" s="151"/>
      <c r="I59" s="151"/>
      <c r="J59" s="151"/>
      <c r="K59" s="151"/>
      <c r="L59" s="151"/>
      <c r="M59" s="151"/>
      <c r="N59" s="151"/>
      <c r="O59" s="151"/>
      <c r="P59" s="153"/>
    </row>
    <row r="60" spans="1:16">
      <c r="A60" s="151"/>
      <c r="B60" s="151"/>
      <c r="C60" s="151"/>
      <c r="D60" s="151"/>
      <c r="E60" s="151"/>
      <c r="F60" s="151"/>
      <c r="G60" s="151"/>
      <c r="H60" s="151"/>
      <c r="I60" s="151"/>
      <c r="J60" s="151"/>
      <c r="K60" s="151"/>
      <c r="L60" s="151"/>
      <c r="M60" s="151"/>
      <c r="N60" s="151"/>
      <c r="O60" s="151"/>
      <c r="P60" s="153"/>
    </row>
    <row r="61" spans="1:16">
      <c r="A61" s="151"/>
      <c r="B61" s="151"/>
      <c r="C61" s="151"/>
      <c r="D61" s="151"/>
      <c r="E61" s="151"/>
      <c r="F61" s="151"/>
      <c r="G61" s="151"/>
      <c r="H61" s="151"/>
      <c r="I61" s="151"/>
      <c r="J61" s="151"/>
      <c r="K61" s="151"/>
      <c r="L61" s="151"/>
      <c r="M61" s="151"/>
      <c r="N61" s="151"/>
      <c r="O61" s="151"/>
      <c r="P61" s="153"/>
    </row>
    <row r="62" spans="1:16">
      <c r="A62" s="151"/>
      <c r="B62" s="151"/>
      <c r="C62" s="151"/>
      <c r="D62" s="151"/>
      <c r="E62" s="151"/>
      <c r="F62" s="151"/>
      <c r="G62" s="151"/>
      <c r="H62" s="151"/>
      <c r="I62" s="151"/>
      <c r="J62" s="151"/>
      <c r="K62" s="151"/>
      <c r="L62" s="151"/>
      <c r="M62" s="151"/>
      <c r="N62" s="151"/>
      <c r="O62" s="151"/>
      <c r="P62" s="153"/>
    </row>
    <row r="63" spans="1:16">
      <c r="A63" s="151"/>
      <c r="B63" s="151"/>
      <c r="C63" s="151"/>
      <c r="D63" s="151"/>
      <c r="E63" s="151"/>
      <c r="F63" s="151"/>
      <c r="G63" s="151"/>
      <c r="H63" s="151"/>
      <c r="I63" s="151"/>
      <c r="J63" s="151"/>
      <c r="K63" s="151"/>
      <c r="L63" s="151"/>
      <c r="M63" s="151"/>
      <c r="N63" s="151"/>
      <c r="O63" s="151"/>
      <c r="P63" s="153"/>
    </row>
    <row r="64" spans="1:16">
      <c r="A64" s="151"/>
      <c r="B64" s="151"/>
      <c r="C64" s="151"/>
      <c r="D64" s="151"/>
      <c r="E64" s="151"/>
      <c r="F64" s="151"/>
      <c r="G64" s="151"/>
      <c r="H64" s="151"/>
      <c r="I64" s="151"/>
      <c r="J64" s="151"/>
      <c r="K64" s="151"/>
      <c r="L64" s="151"/>
      <c r="M64" s="151"/>
      <c r="N64" s="151"/>
      <c r="O64" s="151"/>
      <c r="P64" s="153"/>
    </row>
    <row r="65" spans="1:16">
      <c r="A65" s="151"/>
      <c r="B65" s="151"/>
      <c r="C65" s="151"/>
      <c r="D65" s="151"/>
      <c r="E65" s="151"/>
      <c r="F65" s="151"/>
      <c r="G65" s="151"/>
      <c r="H65" s="151"/>
      <c r="I65" s="151"/>
      <c r="J65" s="151"/>
      <c r="K65" s="151"/>
      <c r="L65" s="151"/>
      <c r="M65" s="151"/>
      <c r="N65" s="151"/>
      <c r="O65" s="151"/>
      <c r="P65" s="153"/>
    </row>
    <row r="66" spans="1:16">
      <c r="A66" s="151"/>
      <c r="B66" s="151"/>
      <c r="C66" s="151"/>
      <c r="D66" s="151"/>
      <c r="E66" s="151"/>
      <c r="F66" s="151"/>
      <c r="G66" s="151"/>
      <c r="H66" s="151"/>
      <c r="I66" s="151"/>
      <c r="J66" s="151"/>
      <c r="K66" s="151"/>
      <c r="L66" s="151"/>
      <c r="M66" s="151"/>
      <c r="N66" s="151"/>
      <c r="O66" s="151"/>
      <c r="P66" s="153"/>
    </row>
    <row r="67" spans="1:16">
      <c r="A67" s="151"/>
      <c r="B67" s="151"/>
      <c r="C67" s="151"/>
      <c r="D67" s="151"/>
      <c r="E67" s="151"/>
      <c r="F67" s="151"/>
      <c r="G67" s="151"/>
      <c r="H67" s="151"/>
      <c r="I67" s="151"/>
      <c r="J67" s="151"/>
      <c r="K67" s="151"/>
      <c r="L67" s="151"/>
      <c r="M67" s="151"/>
      <c r="N67" s="151"/>
      <c r="O67" s="151"/>
      <c r="P67" s="153"/>
    </row>
    <row r="68" spans="1:16">
      <c r="A68" s="151"/>
      <c r="B68" s="151"/>
      <c r="C68" s="151"/>
      <c r="D68" s="151"/>
      <c r="E68" s="151"/>
      <c r="F68" s="151"/>
      <c r="G68" s="151"/>
      <c r="H68" s="151"/>
      <c r="I68" s="151"/>
      <c r="J68" s="151"/>
      <c r="K68" s="151"/>
      <c r="L68" s="151"/>
      <c r="M68" s="151"/>
      <c r="N68" s="151"/>
      <c r="O68" s="151"/>
      <c r="P68" s="153"/>
    </row>
    <row r="69" spans="1:16">
      <c r="A69" s="151"/>
      <c r="B69" s="151"/>
      <c r="C69" s="151"/>
      <c r="D69" s="151"/>
      <c r="E69" s="151"/>
      <c r="F69" s="151"/>
      <c r="G69" s="151"/>
      <c r="H69" s="151"/>
      <c r="I69" s="151"/>
      <c r="J69" s="151"/>
      <c r="K69" s="151"/>
      <c r="L69" s="151"/>
      <c r="M69" s="151"/>
      <c r="N69" s="151"/>
      <c r="O69" s="151"/>
      <c r="P69" s="153"/>
    </row>
    <row r="70" spans="1:16">
      <c r="A70" s="151"/>
      <c r="B70" s="151"/>
      <c r="C70" s="151"/>
      <c r="D70" s="151"/>
      <c r="E70" s="151"/>
      <c r="F70" s="151"/>
      <c r="G70" s="151"/>
      <c r="H70" s="151"/>
      <c r="I70" s="151"/>
      <c r="J70" s="151"/>
      <c r="K70" s="151"/>
      <c r="L70" s="151"/>
      <c r="M70" s="151"/>
      <c r="N70" s="151"/>
      <c r="O70" s="151"/>
      <c r="P70" s="153"/>
    </row>
    <row r="71" spans="1:16">
      <c r="A71" s="151"/>
      <c r="B71" s="151"/>
      <c r="C71" s="151"/>
      <c r="D71" s="151"/>
      <c r="E71" s="151"/>
      <c r="F71" s="151"/>
      <c r="G71" s="151"/>
      <c r="H71" s="151"/>
      <c r="I71" s="151"/>
      <c r="J71" s="151"/>
      <c r="K71" s="151"/>
      <c r="L71" s="151"/>
      <c r="M71" s="151"/>
      <c r="N71" s="151"/>
      <c r="O71" s="151"/>
      <c r="P71" s="153"/>
    </row>
    <row r="72" spans="1:16">
      <c r="A72" s="151"/>
      <c r="B72" s="151"/>
      <c r="C72" s="151"/>
      <c r="D72" s="151"/>
      <c r="E72" s="151"/>
      <c r="F72" s="151"/>
      <c r="G72" s="151"/>
      <c r="H72" s="151"/>
      <c r="I72" s="151"/>
      <c r="J72" s="151"/>
      <c r="K72" s="151"/>
      <c r="L72" s="151"/>
      <c r="M72" s="151"/>
      <c r="N72" s="151"/>
      <c r="O72" s="151"/>
      <c r="P72" s="153"/>
    </row>
    <row r="73" spans="1:16">
      <c r="A73" s="151"/>
      <c r="B73" s="151"/>
      <c r="C73" s="151"/>
      <c r="D73" s="151"/>
      <c r="E73" s="151"/>
      <c r="F73" s="151"/>
      <c r="G73" s="151"/>
      <c r="H73" s="151"/>
      <c r="I73" s="151"/>
      <c r="J73" s="151"/>
      <c r="K73" s="151"/>
      <c r="L73" s="151"/>
      <c r="M73" s="151"/>
      <c r="N73" s="151"/>
      <c r="O73" s="151"/>
      <c r="P73" s="153"/>
    </row>
    <row r="74" spans="1:16">
      <c r="A74" s="151"/>
      <c r="B74" s="151"/>
      <c r="C74" s="151"/>
      <c r="D74" s="151"/>
      <c r="E74" s="151"/>
      <c r="F74" s="151"/>
      <c r="G74" s="151"/>
      <c r="H74" s="151"/>
      <c r="I74" s="151"/>
      <c r="J74" s="151"/>
      <c r="K74" s="151"/>
      <c r="L74" s="151"/>
      <c r="M74" s="151"/>
      <c r="N74" s="151"/>
      <c r="O74" s="151"/>
      <c r="P74" s="153"/>
    </row>
    <row r="75" spans="1:16">
      <c r="A75" s="151"/>
      <c r="B75" s="151"/>
      <c r="C75" s="151"/>
      <c r="D75" s="151"/>
      <c r="E75" s="151"/>
      <c r="F75" s="151"/>
      <c r="G75" s="151"/>
      <c r="H75" s="151"/>
      <c r="I75" s="151"/>
      <c r="J75" s="151"/>
      <c r="K75" s="151"/>
      <c r="L75" s="151"/>
      <c r="M75" s="151"/>
      <c r="N75" s="151"/>
      <c r="O75" s="151"/>
      <c r="P75" s="153"/>
    </row>
    <row r="76" spans="1:16">
      <c r="A76" s="151"/>
      <c r="B76" s="151"/>
      <c r="C76" s="151"/>
      <c r="D76" s="151"/>
      <c r="E76" s="151"/>
      <c r="F76" s="151"/>
      <c r="G76" s="151"/>
      <c r="H76" s="151"/>
      <c r="I76" s="151"/>
      <c r="J76" s="151"/>
      <c r="K76" s="151"/>
      <c r="L76" s="151"/>
      <c r="M76" s="151"/>
      <c r="N76" s="151"/>
      <c r="O76" s="151"/>
      <c r="P76" s="153"/>
    </row>
    <row r="77" spans="1:16">
      <c r="A77" s="151"/>
      <c r="B77" s="151"/>
      <c r="C77" s="151"/>
      <c r="D77" s="151"/>
      <c r="E77" s="151"/>
      <c r="F77" s="151"/>
      <c r="G77" s="151"/>
      <c r="H77" s="151"/>
      <c r="I77" s="151"/>
      <c r="J77" s="151"/>
      <c r="K77" s="151"/>
      <c r="L77" s="151"/>
      <c r="M77" s="151"/>
      <c r="N77" s="151"/>
      <c r="O77" s="151"/>
      <c r="P77" s="153"/>
    </row>
    <row r="78" spans="1:16">
      <c r="A78" s="151"/>
      <c r="B78" s="151"/>
      <c r="C78" s="151"/>
      <c r="D78" s="151"/>
      <c r="E78" s="151"/>
      <c r="F78" s="151"/>
      <c r="G78" s="151"/>
      <c r="H78" s="151"/>
      <c r="I78" s="151"/>
      <c r="J78" s="151"/>
      <c r="K78" s="151"/>
      <c r="L78" s="151"/>
      <c r="M78" s="151"/>
      <c r="N78" s="151"/>
      <c r="O78" s="151"/>
      <c r="P78" s="153"/>
    </row>
    <row r="79" spans="1:16">
      <c r="A79" s="146"/>
      <c r="B79" s="146"/>
      <c r="C79" s="146"/>
      <c r="D79" s="146"/>
      <c r="E79" s="146"/>
      <c r="F79" s="146"/>
      <c r="G79" s="146"/>
      <c r="H79" s="146"/>
      <c r="I79" s="146"/>
      <c r="J79" s="146"/>
      <c r="K79" s="146"/>
      <c r="L79" s="146"/>
      <c r="M79" s="146"/>
      <c r="N79" s="146"/>
      <c r="O79" s="146"/>
    </row>
    <row r="80" spans="1:16">
      <c r="A80" s="146"/>
      <c r="B80" s="146"/>
      <c r="C80" s="146"/>
      <c r="D80" s="146"/>
      <c r="E80" s="146"/>
      <c r="F80" s="146"/>
      <c r="G80" s="146"/>
      <c r="H80" s="146"/>
      <c r="I80" s="146"/>
      <c r="J80" s="146"/>
      <c r="K80" s="146"/>
      <c r="L80" s="146"/>
      <c r="M80" s="146"/>
      <c r="N80" s="146"/>
      <c r="O80" s="146"/>
    </row>
    <row r="81" spans="1:15">
      <c r="A81" s="146"/>
      <c r="B81" s="146"/>
      <c r="C81" s="146"/>
      <c r="D81" s="146"/>
      <c r="E81" s="146"/>
      <c r="F81" s="146"/>
      <c r="G81" s="146"/>
      <c r="H81" s="146"/>
      <c r="I81" s="146"/>
      <c r="J81" s="146"/>
      <c r="K81" s="146"/>
      <c r="L81" s="146"/>
      <c r="M81" s="146"/>
      <c r="N81" s="146"/>
      <c r="O81" s="146"/>
    </row>
    <row r="82" spans="1:15">
      <c r="A82" s="146"/>
      <c r="B82" s="146"/>
      <c r="C82" s="146"/>
      <c r="D82" s="146"/>
      <c r="E82" s="146"/>
      <c r="F82" s="146"/>
      <c r="G82" s="146"/>
      <c r="H82" s="146"/>
      <c r="I82" s="146"/>
      <c r="J82" s="146"/>
      <c r="K82" s="146"/>
      <c r="L82" s="146"/>
      <c r="M82" s="146"/>
      <c r="N82" s="146"/>
      <c r="O82" s="146"/>
    </row>
    <row r="83" spans="1:15">
      <c r="A83" s="146"/>
      <c r="B83" s="146"/>
      <c r="C83" s="146"/>
      <c r="D83" s="146"/>
      <c r="E83" s="146"/>
      <c r="F83" s="146"/>
      <c r="G83" s="146"/>
      <c r="H83" s="146"/>
      <c r="I83" s="146"/>
      <c r="J83" s="146"/>
      <c r="K83" s="146"/>
      <c r="L83" s="146"/>
      <c r="M83" s="146"/>
      <c r="N83" s="146"/>
      <c r="O83" s="146"/>
    </row>
    <row r="84" spans="1:15">
      <c r="A84" s="146"/>
      <c r="B84" s="146"/>
      <c r="C84" s="146"/>
      <c r="D84" s="146"/>
      <c r="E84" s="146"/>
      <c r="F84" s="146"/>
      <c r="G84" s="146"/>
      <c r="H84" s="146"/>
      <c r="I84" s="146"/>
      <c r="J84" s="146"/>
      <c r="K84" s="146"/>
      <c r="L84" s="146"/>
      <c r="M84" s="146"/>
      <c r="N84" s="146"/>
      <c r="O84" s="146"/>
    </row>
    <row r="85" spans="1:15">
      <c r="A85" s="146"/>
      <c r="B85" s="146"/>
      <c r="C85" s="146"/>
      <c r="D85" s="146"/>
      <c r="E85" s="146"/>
      <c r="F85" s="146"/>
      <c r="G85" s="146"/>
      <c r="H85" s="146"/>
      <c r="I85" s="146"/>
      <c r="J85" s="146"/>
      <c r="K85" s="146"/>
      <c r="L85" s="146"/>
      <c r="M85" s="146"/>
      <c r="N85" s="146"/>
      <c r="O85" s="146"/>
    </row>
    <row r="86" spans="1:15">
      <c r="A86" s="146"/>
      <c r="B86" s="146"/>
      <c r="C86" s="146"/>
      <c r="D86" s="146"/>
      <c r="E86" s="146"/>
      <c r="F86" s="146"/>
      <c r="G86" s="146"/>
      <c r="H86" s="146"/>
      <c r="I86" s="146"/>
      <c r="J86" s="146"/>
      <c r="K86" s="146"/>
      <c r="L86" s="146"/>
      <c r="M86" s="146"/>
      <c r="N86" s="146"/>
      <c r="O86" s="146"/>
    </row>
    <row r="87" spans="1:15">
      <c r="A87" s="146"/>
      <c r="B87" s="146"/>
      <c r="C87" s="146"/>
      <c r="D87" s="146"/>
      <c r="E87" s="146"/>
      <c r="F87" s="146"/>
      <c r="G87" s="146"/>
      <c r="H87" s="146"/>
      <c r="I87" s="146"/>
      <c r="J87" s="146"/>
      <c r="K87" s="146"/>
      <c r="L87" s="146"/>
      <c r="M87" s="146"/>
      <c r="N87" s="146"/>
      <c r="O87" s="146"/>
    </row>
    <row r="88" spans="1:15">
      <c r="A88" s="146"/>
      <c r="B88" s="146"/>
      <c r="C88" s="146"/>
      <c r="D88" s="146"/>
      <c r="E88" s="146"/>
      <c r="F88" s="146"/>
      <c r="G88" s="146"/>
      <c r="H88" s="146"/>
      <c r="I88" s="146"/>
      <c r="J88" s="146"/>
      <c r="K88" s="146"/>
      <c r="L88" s="146"/>
      <c r="M88" s="146"/>
      <c r="N88" s="146"/>
      <c r="O88" s="146"/>
    </row>
  </sheetData>
  <mergeCells count="5">
    <mergeCell ref="A1:N1"/>
    <mergeCell ref="A2:N2"/>
    <mergeCell ref="M3:N3"/>
    <mergeCell ref="A4:D4"/>
    <mergeCell ref="A29:C29"/>
  </mergeCells>
  <printOptions horizontalCentered="1"/>
  <pageMargins left="0.590551181102362" right="0.590551181102362" top="0.866141732283464" bottom="0.866141732283464" header="0.47244094488189" footer="0.590551181102362"/>
  <pageSetup paperSize="9" scale="97" fitToHeight="0" orientation="landscape" blackAndWhite="1"/>
  <headerFooter scaleWithDoc="0">
    <oddFooter>&amp;L&amp;"宋体,常规"&amp;11被评估单位填表人：
填表日期：2015年  月&amp;R&amp;"宋体,常规"&amp;11评估人员：</oddFooter>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4">
    <pageSetUpPr fitToPage="1"/>
  </sheetPr>
  <dimension ref="A1:Q88"/>
  <sheetViews>
    <sheetView view="pageBreakPreview" zoomScaleNormal="100" workbookViewId="0">
      <selection activeCell="E12" sqref="E12"/>
    </sheetView>
  </sheetViews>
  <sheetFormatPr defaultColWidth="9" defaultRowHeight="15.75" customHeight="1"/>
  <cols>
    <col min="1" max="1" width="5.66666666666667" style="48" customWidth="1"/>
    <col min="2" max="2" width="12.1666666666667" style="48" customWidth="1"/>
    <col min="3" max="3" width="28.1666666666667" style="48" customWidth="1"/>
    <col min="4" max="4" width="12.5" style="48" customWidth="1"/>
    <col min="5" max="5" width="10.6666666666667" style="48" customWidth="1"/>
    <col min="6" max="7" width="12.5" style="48" customWidth="1"/>
    <col min="8" max="8" width="8.16666666666667" style="48" customWidth="1"/>
    <col min="9" max="9" width="13.5" style="48" customWidth="1"/>
    <col min="10" max="10" width="11.5" style="48" customWidth="1"/>
    <col min="11" max="12" width="9" style="48" customWidth="1"/>
    <col min="13" max="16384" width="9" style="48"/>
  </cols>
  <sheetData>
    <row r="1" s="46" customFormat="1" ht="30" customHeight="1" spans="1:17">
      <c r="A1" s="49" t="s">
        <v>1231</v>
      </c>
      <c r="B1" s="49"/>
      <c r="C1" s="49"/>
      <c r="D1" s="49"/>
      <c r="E1" s="49"/>
      <c r="F1" s="49"/>
      <c r="G1" s="49"/>
      <c r="H1" s="49"/>
      <c r="I1" s="49"/>
      <c r="J1" s="49"/>
      <c r="K1" s="49"/>
      <c r="L1" s="49"/>
    </row>
    <row r="2" s="77" customFormat="1" customHeight="1" spans="1:17">
      <c r="A2" s="50" t="str">
        <f>公用信息!E7</f>
        <v>评估基准日：2025年10月31日</v>
      </c>
      <c r="B2" s="50"/>
      <c r="C2" s="50"/>
      <c r="D2" s="50"/>
      <c r="E2" s="50"/>
      <c r="F2" s="50"/>
      <c r="G2" s="50"/>
      <c r="H2" s="51"/>
      <c r="I2" s="51"/>
      <c r="J2" s="51"/>
      <c r="K2" s="51"/>
      <c r="L2" s="51"/>
      <c r="M2" s="52"/>
      <c r="N2" s="52"/>
      <c r="O2" s="52"/>
      <c r="P2" s="52"/>
    </row>
    <row r="3" s="77" customFormat="1" customHeight="1" spans="1:17">
      <c r="A3" s="50"/>
      <c r="B3" s="50"/>
      <c r="C3" s="50"/>
      <c r="D3" s="50"/>
      <c r="E3" s="50"/>
      <c r="F3" s="50"/>
      <c r="G3" s="50"/>
      <c r="H3" s="51"/>
      <c r="I3" s="51"/>
      <c r="J3" s="51"/>
      <c r="K3" s="51"/>
      <c r="L3" s="53" t="s">
        <v>1232</v>
      </c>
      <c r="M3" s="52"/>
      <c r="N3" s="52"/>
      <c r="O3" s="52"/>
      <c r="P3" s="52"/>
    </row>
    <row r="4" s="77" customFormat="1" customHeight="1" spans="1:17">
      <c r="A4" s="90" t="str">
        <f>公用信息!E6</f>
        <v>被评估单位：杭州建德杭氧气体有限公司</v>
      </c>
      <c r="B4" s="90"/>
      <c r="C4" s="52"/>
      <c r="D4" s="52"/>
      <c r="E4" s="52"/>
      <c r="F4" s="52"/>
      <c r="G4" s="52"/>
      <c r="H4" s="52"/>
      <c r="I4" s="52"/>
      <c r="J4" s="52"/>
      <c r="K4" s="52"/>
      <c r="L4" s="55" t="e">
        <f>#REF!</f>
        <v>#REF!</v>
      </c>
      <c r="M4" s="52"/>
      <c r="N4" s="52"/>
      <c r="O4" s="52"/>
      <c r="P4" s="52"/>
    </row>
    <row r="5" s="136" customFormat="1" ht="30" customHeight="1" spans="1:17">
      <c r="A5" s="56" t="s">
        <v>175</v>
      </c>
      <c r="B5" s="56" t="s">
        <v>1233</v>
      </c>
      <c r="C5" s="99" t="s">
        <v>1234</v>
      </c>
      <c r="D5" s="56" t="s">
        <v>526</v>
      </c>
      <c r="E5" s="56" t="s">
        <v>1235</v>
      </c>
      <c r="F5" s="56" t="s">
        <v>405</v>
      </c>
      <c r="G5" s="57" t="s">
        <v>111</v>
      </c>
      <c r="H5" s="56" t="s">
        <v>1236</v>
      </c>
      <c r="I5" s="56" t="s">
        <v>112</v>
      </c>
      <c r="J5" s="56" t="s">
        <v>113</v>
      </c>
      <c r="K5" s="56" t="s">
        <v>114</v>
      </c>
      <c r="L5" s="56" t="s">
        <v>247</v>
      </c>
      <c r="M5" s="58"/>
      <c r="N5" s="58"/>
      <c r="O5" s="58"/>
      <c r="P5" s="58"/>
      <c r="Q5" s="80"/>
    </row>
    <row r="6" s="77" customFormat="1" ht="16.5" customHeight="1" spans="1:17">
      <c r="A6" s="56"/>
      <c r="B6" s="56"/>
      <c r="C6" s="60"/>
      <c r="D6" s="61"/>
      <c r="E6" s="56"/>
      <c r="F6" s="62"/>
      <c r="G6" s="62"/>
      <c r="H6" s="139"/>
      <c r="I6" s="140"/>
      <c r="J6" s="140"/>
      <c r="K6" s="62" t="str">
        <f>IF(G6=0,"",J6/G6*100)</f>
        <v/>
      </c>
      <c r="L6" s="63"/>
      <c r="M6" s="64"/>
      <c r="N6" s="64"/>
      <c r="O6" s="64"/>
      <c r="P6" s="64"/>
      <c r="Q6" s="72"/>
    </row>
    <row r="7" s="77" customFormat="1" ht="16.5" customHeight="1" spans="1:17">
      <c r="A7" s="56"/>
      <c r="B7" s="56"/>
      <c r="C7" s="60"/>
      <c r="D7" s="61"/>
      <c r="E7" s="56"/>
      <c r="F7" s="62"/>
      <c r="G7" s="62"/>
      <c r="H7" s="139"/>
      <c r="I7" s="140"/>
      <c r="J7" s="140"/>
      <c r="K7" s="62" t="str">
        <f t="shared" ref="K7:K26" si="0">IF(G7=0,"",J7/G7*100)</f>
        <v/>
      </c>
      <c r="L7" s="63"/>
      <c r="M7" s="64"/>
      <c r="N7" s="64"/>
      <c r="O7" s="64"/>
      <c r="P7" s="64"/>
      <c r="Q7" s="72"/>
    </row>
    <row r="8" s="77" customFormat="1" ht="16.5" customHeight="1" spans="1:17">
      <c r="A8" s="56"/>
      <c r="B8" s="56"/>
      <c r="C8" s="60"/>
      <c r="D8" s="61"/>
      <c r="E8" s="56"/>
      <c r="F8" s="62"/>
      <c r="G8" s="62"/>
      <c r="H8" s="139"/>
      <c r="I8" s="140"/>
      <c r="J8" s="140"/>
      <c r="K8" s="62" t="str">
        <f t="shared" si="0"/>
        <v/>
      </c>
      <c r="L8" s="63"/>
      <c r="M8" s="64"/>
      <c r="N8" s="64"/>
      <c r="O8" s="64"/>
      <c r="P8" s="64"/>
      <c r="Q8" s="72"/>
    </row>
    <row r="9" s="77" customFormat="1" ht="16.5" customHeight="1" spans="1:17">
      <c r="A9" s="56"/>
      <c r="B9" s="56"/>
      <c r="C9" s="60"/>
      <c r="D9" s="61"/>
      <c r="E9" s="56"/>
      <c r="F9" s="62"/>
      <c r="G9" s="62"/>
      <c r="H9" s="139"/>
      <c r="I9" s="140"/>
      <c r="J9" s="140"/>
      <c r="K9" s="62" t="str">
        <f t="shared" si="0"/>
        <v/>
      </c>
      <c r="L9" s="63"/>
      <c r="M9" s="64"/>
      <c r="N9" s="64"/>
      <c r="O9" s="64"/>
      <c r="P9" s="64"/>
      <c r="Q9" s="72"/>
    </row>
    <row r="10" s="77" customFormat="1" ht="16.5" customHeight="1" spans="1:17">
      <c r="A10" s="56"/>
      <c r="B10" s="56"/>
      <c r="C10" s="60"/>
      <c r="D10" s="61"/>
      <c r="E10" s="56"/>
      <c r="F10" s="62"/>
      <c r="G10" s="62"/>
      <c r="H10" s="139"/>
      <c r="I10" s="140"/>
      <c r="J10" s="140"/>
      <c r="K10" s="62" t="str">
        <f t="shared" si="0"/>
        <v/>
      </c>
      <c r="L10" s="63"/>
      <c r="M10" s="64"/>
      <c r="N10" s="64"/>
      <c r="O10" s="64"/>
      <c r="P10" s="64"/>
      <c r="Q10" s="72"/>
    </row>
    <row r="11" s="77" customFormat="1" ht="16.5" customHeight="1" spans="1:17">
      <c r="A11" s="56"/>
      <c r="B11" s="56"/>
      <c r="C11" s="60"/>
      <c r="D11" s="61"/>
      <c r="E11" s="56"/>
      <c r="F11" s="62"/>
      <c r="G11" s="62"/>
      <c r="H11" s="139"/>
      <c r="I11" s="140"/>
      <c r="J11" s="140"/>
      <c r="K11" s="62" t="str">
        <f t="shared" si="0"/>
        <v/>
      </c>
      <c r="L11" s="63"/>
      <c r="M11" s="64"/>
      <c r="N11" s="64"/>
      <c r="O11" s="64"/>
      <c r="P11" s="64"/>
      <c r="Q11" s="72"/>
    </row>
    <row r="12" s="77" customFormat="1" ht="16.5" customHeight="1" spans="1:17">
      <c r="A12" s="56"/>
      <c r="B12" s="56"/>
      <c r="C12" s="60"/>
      <c r="D12" s="61"/>
      <c r="E12" s="56"/>
      <c r="F12" s="62"/>
      <c r="G12" s="62"/>
      <c r="H12" s="139"/>
      <c r="I12" s="140"/>
      <c r="J12" s="140"/>
      <c r="K12" s="62" t="str">
        <f t="shared" si="0"/>
        <v/>
      </c>
      <c r="L12" s="63"/>
      <c r="M12" s="64"/>
      <c r="N12" s="64"/>
      <c r="O12" s="64"/>
      <c r="P12" s="64"/>
      <c r="Q12" s="72"/>
    </row>
    <row r="13" s="77" customFormat="1" ht="16.5" customHeight="1" spans="1:17">
      <c r="A13" s="56"/>
      <c r="B13" s="56"/>
      <c r="C13" s="60"/>
      <c r="D13" s="61"/>
      <c r="E13" s="56"/>
      <c r="F13" s="62"/>
      <c r="G13" s="62"/>
      <c r="H13" s="139"/>
      <c r="I13" s="140"/>
      <c r="J13" s="140"/>
      <c r="K13" s="62" t="str">
        <f t="shared" si="0"/>
        <v/>
      </c>
      <c r="L13" s="63"/>
      <c r="M13" s="64"/>
      <c r="N13" s="64"/>
      <c r="O13" s="64"/>
      <c r="P13" s="64"/>
      <c r="Q13" s="72"/>
    </row>
    <row r="14" s="77" customFormat="1" ht="16.5" customHeight="1" spans="1:17">
      <c r="A14" s="56"/>
      <c r="B14" s="56"/>
      <c r="C14" s="60"/>
      <c r="D14" s="61"/>
      <c r="E14" s="56"/>
      <c r="F14" s="62"/>
      <c r="G14" s="62"/>
      <c r="H14" s="139"/>
      <c r="I14" s="140"/>
      <c r="J14" s="140"/>
      <c r="K14" s="62" t="str">
        <f t="shared" si="0"/>
        <v/>
      </c>
      <c r="L14" s="63"/>
      <c r="M14" s="64"/>
      <c r="N14" s="64"/>
      <c r="O14" s="64"/>
      <c r="P14" s="64"/>
      <c r="Q14" s="72"/>
    </row>
    <row r="15" s="77" customFormat="1" ht="16.5" customHeight="1" spans="1:17">
      <c r="A15" s="56"/>
      <c r="B15" s="56"/>
      <c r="C15" s="60"/>
      <c r="D15" s="61"/>
      <c r="E15" s="56"/>
      <c r="F15" s="62"/>
      <c r="G15" s="62"/>
      <c r="H15" s="139"/>
      <c r="I15" s="140"/>
      <c r="J15" s="140"/>
      <c r="K15" s="62" t="str">
        <f t="shared" si="0"/>
        <v/>
      </c>
      <c r="L15" s="63"/>
      <c r="M15" s="64"/>
      <c r="N15" s="64"/>
      <c r="O15" s="64"/>
      <c r="P15" s="64"/>
      <c r="Q15" s="72"/>
    </row>
    <row r="16" s="77" customFormat="1" ht="16.5" customHeight="1" spans="1:17">
      <c r="A16" s="56"/>
      <c r="B16" s="56"/>
      <c r="C16" s="60"/>
      <c r="D16" s="61"/>
      <c r="E16" s="56"/>
      <c r="F16" s="62"/>
      <c r="G16" s="62"/>
      <c r="H16" s="139"/>
      <c r="I16" s="140"/>
      <c r="J16" s="140"/>
      <c r="K16" s="62" t="str">
        <f t="shared" si="0"/>
        <v/>
      </c>
      <c r="L16" s="63"/>
      <c r="M16" s="64"/>
      <c r="N16" s="64"/>
      <c r="O16" s="64"/>
      <c r="P16" s="64"/>
      <c r="Q16" s="72"/>
    </row>
    <row r="17" s="77" customFormat="1" ht="16.5" customHeight="1" spans="1:17">
      <c r="A17" s="56"/>
      <c r="B17" s="56"/>
      <c r="C17" s="60"/>
      <c r="D17" s="61"/>
      <c r="E17" s="56"/>
      <c r="F17" s="62"/>
      <c r="G17" s="62"/>
      <c r="H17" s="139"/>
      <c r="I17" s="140"/>
      <c r="J17" s="140"/>
      <c r="K17" s="62" t="str">
        <f t="shared" si="0"/>
        <v/>
      </c>
      <c r="L17" s="63"/>
      <c r="M17" s="64"/>
      <c r="N17" s="64"/>
      <c r="O17" s="64"/>
      <c r="P17" s="64"/>
      <c r="Q17" s="72"/>
    </row>
    <row r="18" s="77" customFormat="1" ht="16.5" customHeight="1" spans="1:17">
      <c r="A18" s="56"/>
      <c r="B18" s="56"/>
      <c r="C18" s="60"/>
      <c r="D18" s="61"/>
      <c r="E18" s="56"/>
      <c r="F18" s="62"/>
      <c r="G18" s="62"/>
      <c r="H18" s="139"/>
      <c r="I18" s="140"/>
      <c r="J18" s="140"/>
      <c r="K18" s="62" t="str">
        <f t="shared" si="0"/>
        <v/>
      </c>
      <c r="L18" s="63"/>
      <c r="M18" s="64"/>
      <c r="N18" s="64"/>
      <c r="O18" s="64"/>
      <c r="P18" s="64"/>
      <c r="Q18" s="72"/>
    </row>
    <row r="19" s="77" customFormat="1" ht="16.5" customHeight="1" spans="1:17">
      <c r="A19" s="56"/>
      <c r="B19" s="56"/>
      <c r="C19" s="60"/>
      <c r="D19" s="61"/>
      <c r="E19" s="56"/>
      <c r="F19" s="62"/>
      <c r="G19" s="62"/>
      <c r="H19" s="139"/>
      <c r="I19" s="140"/>
      <c r="J19" s="140"/>
      <c r="K19" s="62" t="str">
        <f t="shared" si="0"/>
        <v/>
      </c>
      <c r="L19" s="63"/>
      <c r="M19" s="64"/>
      <c r="N19" s="64"/>
      <c r="O19" s="64"/>
      <c r="P19" s="64"/>
      <c r="Q19" s="72"/>
    </row>
    <row r="20" s="77" customFormat="1" ht="16.5" customHeight="1" spans="1:17">
      <c r="A20" s="56"/>
      <c r="B20" s="56"/>
      <c r="C20" s="60"/>
      <c r="D20" s="61"/>
      <c r="E20" s="56"/>
      <c r="F20" s="62"/>
      <c r="G20" s="62"/>
      <c r="H20" s="139"/>
      <c r="I20" s="140"/>
      <c r="J20" s="140"/>
      <c r="K20" s="62" t="str">
        <f t="shared" si="0"/>
        <v/>
      </c>
      <c r="L20" s="63"/>
      <c r="M20" s="64"/>
      <c r="N20" s="64"/>
      <c r="O20" s="64"/>
      <c r="P20" s="64"/>
      <c r="Q20" s="72"/>
    </row>
    <row r="21" s="77" customFormat="1" ht="16.5" customHeight="1" spans="1:17">
      <c r="A21" s="56"/>
      <c r="B21" s="56"/>
      <c r="C21" s="60"/>
      <c r="D21" s="61"/>
      <c r="E21" s="56"/>
      <c r="F21" s="62"/>
      <c r="G21" s="62"/>
      <c r="H21" s="139"/>
      <c r="I21" s="140"/>
      <c r="J21" s="140"/>
      <c r="K21" s="62" t="str">
        <f t="shared" si="0"/>
        <v/>
      </c>
      <c r="L21" s="63"/>
      <c r="M21" s="64"/>
      <c r="N21" s="64"/>
      <c r="O21" s="64"/>
      <c r="P21" s="64"/>
      <c r="Q21" s="72"/>
    </row>
    <row r="22" s="77" customFormat="1" ht="16.5" customHeight="1" spans="1:17">
      <c r="A22" s="56"/>
      <c r="B22" s="56"/>
      <c r="C22" s="60"/>
      <c r="D22" s="61"/>
      <c r="E22" s="56"/>
      <c r="F22" s="62"/>
      <c r="G22" s="62"/>
      <c r="H22" s="139"/>
      <c r="I22" s="140"/>
      <c r="J22" s="140"/>
      <c r="K22" s="62" t="str">
        <f t="shared" si="0"/>
        <v/>
      </c>
      <c r="L22" s="63"/>
      <c r="M22" s="64"/>
      <c r="N22" s="64"/>
      <c r="O22" s="64"/>
      <c r="P22" s="64"/>
      <c r="Q22" s="72"/>
    </row>
    <row r="23" s="77" customFormat="1" ht="16.5" customHeight="1" spans="1:17">
      <c r="A23" s="56"/>
      <c r="B23" s="56"/>
      <c r="C23" s="60"/>
      <c r="D23" s="61"/>
      <c r="E23" s="56"/>
      <c r="F23" s="62"/>
      <c r="G23" s="62"/>
      <c r="H23" s="139"/>
      <c r="I23" s="140"/>
      <c r="J23" s="140"/>
      <c r="K23" s="62" t="str">
        <f t="shared" si="0"/>
        <v/>
      </c>
      <c r="L23" s="63"/>
      <c r="M23" s="64"/>
      <c r="N23" s="64"/>
      <c r="O23" s="64"/>
      <c r="P23" s="64"/>
      <c r="Q23" s="72"/>
    </row>
    <row r="24" s="77" customFormat="1" ht="16.5" customHeight="1" spans="1:17">
      <c r="A24" s="56"/>
      <c r="B24" s="56"/>
      <c r="C24" s="60"/>
      <c r="D24" s="61"/>
      <c r="E24" s="56"/>
      <c r="F24" s="62"/>
      <c r="G24" s="62"/>
      <c r="H24" s="139"/>
      <c r="I24" s="140"/>
      <c r="J24" s="140"/>
      <c r="K24" s="62" t="str">
        <f t="shared" si="0"/>
        <v/>
      </c>
      <c r="L24" s="63"/>
      <c r="M24" s="64"/>
      <c r="N24" s="64"/>
      <c r="O24" s="64"/>
      <c r="P24" s="64"/>
      <c r="Q24" s="72"/>
    </row>
    <row r="25" s="77" customFormat="1" ht="16.5" customHeight="1" spans="1:17">
      <c r="A25" s="56"/>
      <c r="B25" s="56"/>
      <c r="C25" s="60"/>
      <c r="D25" s="61"/>
      <c r="E25" s="56"/>
      <c r="F25" s="62"/>
      <c r="G25" s="62"/>
      <c r="H25" s="139"/>
      <c r="I25" s="140"/>
      <c r="J25" s="140"/>
      <c r="K25" s="62" t="str">
        <f t="shared" si="0"/>
        <v/>
      </c>
      <c r="L25" s="63"/>
      <c r="M25" s="64"/>
      <c r="N25" s="64"/>
      <c r="O25" s="64"/>
      <c r="P25" s="64"/>
      <c r="Q25" s="72"/>
    </row>
    <row r="26" s="77" customFormat="1" ht="16.5" customHeight="1" spans="1:17">
      <c r="A26" s="56"/>
      <c r="B26" s="56"/>
      <c r="C26" s="60"/>
      <c r="D26" s="61"/>
      <c r="E26" s="56"/>
      <c r="F26" s="62"/>
      <c r="G26" s="62"/>
      <c r="H26" s="139"/>
      <c r="I26" s="140"/>
      <c r="J26" s="140"/>
      <c r="K26" s="62" t="str">
        <f t="shared" si="0"/>
        <v/>
      </c>
      <c r="L26" s="63"/>
      <c r="M26" s="64"/>
      <c r="N26" s="64"/>
      <c r="O26" s="64"/>
      <c r="P26" s="64"/>
      <c r="Q26" s="72"/>
    </row>
    <row r="27" s="77" customFormat="1" ht="16.5" customHeight="1" spans="1:17">
      <c r="A27" s="56"/>
      <c r="B27" s="56"/>
      <c r="C27" s="141"/>
      <c r="D27" s="61"/>
      <c r="E27" s="56"/>
      <c r="F27" s="62"/>
      <c r="G27" s="62"/>
      <c r="H27" s="139"/>
      <c r="I27" s="142"/>
      <c r="J27" s="142"/>
      <c r="K27" s="62"/>
      <c r="L27" s="63"/>
      <c r="M27" s="64"/>
      <c r="N27" s="64"/>
      <c r="O27" s="64"/>
      <c r="P27" s="64"/>
      <c r="Q27" s="72"/>
    </row>
    <row r="28" s="77" customFormat="1" ht="16.5" customHeight="1" spans="1:17">
      <c r="A28" s="67"/>
      <c r="B28" s="143"/>
      <c r="C28" s="144"/>
      <c r="D28" s="61"/>
      <c r="E28" s="56"/>
      <c r="F28" s="62"/>
      <c r="G28" s="62"/>
      <c r="H28" s="139"/>
      <c r="I28" s="142"/>
      <c r="J28" s="142"/>
      <c r="K28" s="62"/>
      <c r="L28" s="63"/>
      <c r="M28" s="64"/>
      <c r="N28" s="64"/>
      <c r="O28" s="64"/>
      <c r="P28" s="64"/>
      <c r="Q28" s="72"/>
    </row>
    <row r="29" s="77" customFormat="1" ht="16.5" customHeight="1" spans="1:17">
      <c r="A29" s="67" t="s">
        <v>534</v>
      </c>
      <c r="B29" s="143"/>
      <c r="C29" s="57"/>
      <c r="D29" s="61"/>
      <c r="E29" s="56"/>
      <c r="F29" s="62"/>
      <c r="G29" s="62">
        <f>ROUND(SUM(G6:G26),2)</f>
        <v>0</v>
      </c>
      <c r="H29" s="139"/>
      <c r="I29" s="62">
        <f>ROUND(SUM(I6:I27),2)</f>
        <v>0</v>
      </c>
      <c r="J29" s="62">
        <f>I29-G29</f>
        <v>0</v>
      </c>
      <c r="K29" s="62" t="str">
        <f>IF(G29=0,"",J29/G29*100)</f>
        <v/>
      </c>
      <c r="L29" s="63"/>
      <c r="M29" s="64"/>
      <c r="N29" s="64"/>
      <c r="O29" s="64"/>
      <c r="P29" s="64"/>
      <c r="Q29" s="72"/>
    </row>
    <row r="30" customHeight="1" spans="1:17">
      <c r="A30" s="68"/>
      <c r="B30" s="68"/>
      <c r="C30" s="68"/>
      <c r="D30" s="68"/>
      <c r="E30" s="68"/>
      <c r="F30" s="123"/>
      <c r="G30" s="84"/>
      <c r="H30" s="84"/>
      <c r="I30" s="84"/>
      <c r="J30" s="84"/>
      <c r="K30" s="84"/>
      <c r="L30" s="84"/>
      <c r="M30" s="64"/>
      <c r="N30" s="64"/>
      <c r="O30" s="64"/>
      <c r="P30" s="64"/>
      <c r="Q30" s="65"/>
    </row>
    <row r="31" customHeight="1" spans="1:17">
      <c r="A31" s="71"/>
      <c r="B31" s="71"/>
      <c r="C31" s="64"/>
      <c r="D31" s="64"/>
      <c r="E31" s="64"/>
      <c r="F31" s="64"/>
      <c r="G31" s="64"/>
      <c r="H31" s="64"/>
      <c r="I31" s="64"/>
      <c r="J31" s="64"/>
      <c r="K31" s="64"/>
      <c r="L31" s="64"/>
      <c r="M31" s="64"/>
      <c r="N31" s="64"/>
      <c r="O31" s="64"/>
      <c r="P31" s="64"/>
      <c r="Q31" s="65"/>
    </row>
    <row r="32" customHeight="1" spans="1:17">
      <c r="A32" s="64"/>
      <c r="B32" s="64"/>
      <c r="C32" s="64"/>
      <c r="D32" s="64"/>
      <c r="E32" s="64"/>
      <c r="F32" s="64"/>
      <c r="G32" s="64"/>
      <c r="H32" s="64"/>
      <c r="I32" s="64"/>
      <c r="J32" s="64"/>
      <c r="K32" s="64"/>
      <c r="L32" s="64"/>
      <c r="M32" s="64"/>
      <c r="N32" s="64"/>
      <c r="O32" s="64"/>
      <c r="P32" s="64"/>
      <c r="Q32" s="65"/>
    </row>
    <row r="33" customHeight="1" spans="1:17">
      <c r="A33" s="64"/>
      <c r="B33" s="64"/>
      <c r="C33" s="64"/>
      <c r="D33" s="64"/>
      <c r="E33" s="64"/>
      <c r="F33" s="64"/>
      <c r="G33" s="64"/>
      <c r="H33" s="64"/>
      <c r="I33" s="64"/>
      <c r="J33" s="64"/>
      <c r="K33" s="64"/>
      <c r="L33" s="64"/>
      <c r="M33" s="64"/>
      <c r="N33" s="64"/>
      <c r="O33" s="64"/>
      <c r="P33" s="64"/>
      <c r="Q33" s="65"/>
    </row>
    <row r="34" customHeight="1" spans="1:17">
      <c r="A34" s="64"/>
      <c r="B34" s="64"/>
      <c r="C34" s="64"/>
      <c r="D34" s="64"/>
      <c r="E34" s="64"/>
      <c r="F34" s="64"/>
      <c r="G34" s="64"/>
      <c r="H34" s="64"/>
      <c r="I34" s="64"/>
      <c r="J34" s="64"/>
      <c r="K34" s="64"/>
      <c r="L34" s="64"/>
      <c r="M34" s="64"/>
      <c r="N34" s="64"/>
      <c r="O34" s="64"/>
      <c r="P34" s="64"/>
      <c r="Q34" s="65"/>
    </row>
    <row r="35" customHeight="1" spans="1:17">
      <c r="A35" s="64"/>
      <c r="B35" s="64"/>
      <c r="C35" s="64"/>
      <c r="D35" s="64"/>
      <c r="E35" s="64"/>
      <c r="F35" s="64"/>
      <c r="G35" s="64"/>
      <c r="H35" s="64"/>
      <c r="I35" s="64"/>
      <c r="J35" s="64"/>
      <c r="K35" s="64"/>
      <c r="L35" s="64"/>
      <c r="M35" s="64"/>
      <c r="N35" s="64"/>
      <c r="O35" s="64"/>
      <c r="P35" s="64"/>
      <c r="Q35" s="65"/>
    </row>
    <row r="36" customHeight="1" spans="1:17">
      <c r="A36" s="64"/>
      <c r="B36" s="64"/>
      <c r="C36" s="64"/>
      <c r="D36" s="64"/>
      <c r="E36" s="64"/>
      <c r="F36" s="64"/>
      <c r="G36" s="64"/>
      <c r="H36" s="64"/>
      <c r="I36" s="64"/>
      <c r="J36" s="64"/>
      <c r="K36" s="64"/>
      <c r="L36" s="64"/>
      <c r="M36" s="64"/>
      <c r="N36" s="64"/>
      <c r="O36" s="64"/>
      <c r="P36" s="64"/>
      <c r="Q36" s="65"/>
    </row>
    <row r="37" customHeight="1" spans="1:17">
      <c r="A37" s="64"/>
      <c r="B37" s="64"/>
      <c r="C37" s="64"/>
      <c r="D37" s="64"/>
      <c r="E37" s="64"/>
      <c r="F37" s="64"/>
      <c r="G37" s="64"/>
      <c r="H37" s="64"/>
      <c r="I37" s="64"/>
      <c r="J37" s="64"/>
      <c r="K37" s="64"/>
      <c r="L37" s="64"/>
      <c r="M37" s="64"/>
      <c r="N37" s="64"/>
      <c r="O37" s="64"/>
      <c r="P37" s="64"/>
      <c r="Q37" s="65"/>
    </row>
    <row r="38" customHeight="1" spans="1:17">
      <c r="A38" s="64"/>
      <c r="B38" s="64"/>
      <c r="C38" s="64"/>
      <c r="D38" s="64"/>
      <c r="E38" s="64"/>
      <c r="F38" s="64"/>
      <c r="G38" s="64"/>
      <c r="H38" s="64"/>
      <c r="I38" s="64"/>
      <c r="J38" s="64"/>
      <c r="K38" s="64"/>
      <c r="L38" s="64"/>
      <c r="M38" s="64"/>
      <c r="N38" s="64"/>
      <c r="O38" s="64"/>
      <c r="P38" s="64"/>
      <c r="Q38" s="65"/>
    </row>
    <row r="39" customHeight="1" spans="1:17">
      <c r="A39" s="64"/>
      <c r="B39" s="64"/>
      <c r="C39" s="64"/>
      <c r="D39" s="64"/>
      <c r="E39" s="64"/>
      <c r="F39" s="64"/>
      <c r="G39" s="64"/>
      <c r="H39" s="64"/>
      <c r="I39" s="64"/>
      <c r="J39" s="64"/>
      <c r="K39" s="64"/>
      <c r="L39" s="64"/>
      <c r="M39" s="64"/>
      <c r="N39" s="64"/>
      <c r="O39" s="64"/>
      <c r="P39" s="64"/>
      <c r="Q39" s="65"/>
    </row>
    <row r="40" customHeight="1" spans="1:17">
      <c r="A40" s="64"/>
      <c r="B40" s="64"/>
      <c r="C40" s="64"/>
      <c r="D40" s="64"/>
      <c r="E40" s="64"/>
      <c r="F40" s="64"/>
      <c r="G40" s="64"/>
      <c r="H40" s="64"/>
      <c r="I40" s="64"/>
      <c r="J40" s="64"/>
      <c r="K40" s="64"/>
      <c r="L40" s="64"/>
      <c r="M40" s="64"/>
      <c r="N40" s="64"/>
      <c r="O40" s="64"/>
      <c r="P40" s="64"/>
      <c r="Q40" s="65"/>
    </row>
    <row r="41" customHeight="1" spans="1:17">
      <c r="A41" s="64"/>
      <c r="B41" s="64"/>
      <c r="C41" s="64"/>
      <c r="D41" s="64"/>
      <c r="E41" s="64"/>
      <c r="F41" s="64"/>
      <c r="G41" s="64"/>
      <c r="H41" s="64"/>
      <c r="I41" s="64"/>
      <c r="J41" s="64"/>
      <c r="K41" s="64"/>
      <c r="L41" s="64"/>
      <c r="M41" s="64"/>
      <c r="N41" s="64"/>
      <c r="O41" s="64"/>
      <c r="P41" s="64"/>
      <c r="Q41" s="65"/>
    </row>
    <row r="42" customHeight="1" spans="1:17">
      <c r="A42" s="64"/>
      <c r="B42" s="64"/>
      <c r="C42" s="64"/>
      <c r="D42" s="64"/>
      <c r="E42" s="64"/>
      <c r="F42" s="64"/>
      <c r="G42" s="64"/>
      <c r="H42" s="64"/>
      <c r="I42" s="64"/>
      <c r="J42" s="64"/>
      <c r="K42" s="64"/>
      <c r="L42" s="64"/>
      <c r="M42" s="64"/>
      <c r="N42" s="64"/>
      <c r="O42" s="64"/>
      <c r="P42" s="64"/>
      <c r="Q42" s="65"/>
    </row>
    <row r="43" customHeight="1" spans="1:17">
      <c r="A43" s="64"/>
      <c r="B43" s="64"/>
      <c r="C43" s="64"/>
      <c r="D43" s="64"/>
      <c r="E43" s="64"/>
      <c r="F43" s="64"/>
      <c r="G43" s="64"/>
      <c r="H43" s="64"/>
      <c r="I43" s="64"/>
      <c r="J43" s="64"/>
      <c r="K43" s="64"/>
      <c r="L43" s="64"/>
      <c r="M43" s="64"/>
      <c r="N43" s="64"/>
      <c r="O43" s="64"/>
      <c r="P43" s="64"/>
      <c r="Q43" s="65"/>
    </row>
    <row r="44" customHeight="1" spans="1:17">
      <c r="A44" s="64"/>
      <c r="B44" s="64"/>
      <c r="C44" s="64"/>
      <c r="D44" s="64"/>
      <c r="E44" s="64"/>
      <c r="F44" s="64"/>
      <c r="G44" s="64"/>
      <c r="H44" s="64"/>
      <c r="I44" s="64"/>
      <c r="J44" s="64"/>
      <c r="K44" s="64"/>
      <c r="L44" s="64"/>
      <c r="M44" s="64"/>
      <c r="N44" s="64"/>
      <c r="O44" s="64"/>
      <c r="P44" s="64"/>
      <c r="Q44" s="65"/>
    </row>
    <row r="45" customHeight="1" spans="1:17">
      <c r="A45" s="64"/>
      <c r="B45" s="64"/>
      <c r="C45" s="64"/>
      <c r="D45" s="64"/>
      <c r="E45" s="64"/>
      <c r="F45" s="64"/>
      <c r="G45" s="64"/>
      <c r="H45" s="64"/>
      <c r="I45" s="64"/>
      <c r="J45" s="64"/>
      <c r="K45" s="64"/>
      <c r="L45" s="64"/>
      <c r="M45" s="64"/>
      <c r="N45" s="64"/>
      <c r="O45" s="64"/>
      <c r="P45" s="64"/>
      <c r="Q45" s="65"/>
    </row>
    <row r="46" customHeight="1" spans="1:17">
      <c r="A46" s="64"/>
      <c r="B46" s="64"/>
      <c r="C46" s="64"/>
      <c r="D46" s="64"/>
      <c r="E46" s="64"/>
      <c r="F46" s="64"/>
      <c r="G46" s="64"/>
      <c r="H46" s="64"/>
      <c r="I46" s="64"/>
      <c r="J46" s="64"/>
      <c r="K46" s="64"/>
      <c r="L46" s="64"/>
      <c r="M46" s="64"/>
      <c r="N46" s="64"/>
      <c r="O46" s="64"/>
      <c r="P46" s="64"/>
      <c r="Q46" s="65"/>
    </row>
    <row r="47" customHeight="1" spans="1:17">
      <c r="A47" s="64"/>
      <c r="B47" s="64"/>
      <c r="C47" s="64"/>
      <c r="D47" s="64"/>
      <c r="E47" s="64"/>
      <c r="F47" s="64"/>
      <c r="G47" s="64"/>
      <c r="H47" s="64"/>
      <c r="I47" s="64"/>
      <c r="J47" s="64"/>
      <c r="K47" s="64"/>
      <c r="L47" s="64"/>
      <c r="M47" s="64"/>
      <c r="N47" s="64"/>
      <c r="O47" s="64"/>
      <c r="P47" s="64"/>
      <c r="Q47" s="65"/>
    </row>
    <row r="48" customHeight="1" spans="1:17">
      <c r="A48" s="64"/>
      <c r="B48" s="64"/>
      <c r="C48" s="64"/>
      <c r="D48" s="64"/>
      <c r="E48" s="64"/>
      <c r="F48" s="64"/>
      <c r="G48" s="64"/>
      <c r="H48" s="64"/>
      <c r="I48" s="64"/>
      <c r="J48" s="64"/>
      <c r="K48" s="64"/>
      <c r="L48" s="64"/>
      <c r="M48" s="64"/>
      <c r="N48" s="64"/>
      <c r="O48" s="64"/>
      <c r="P48" s="64"/>
      <c r="Q48" s="65"/>
    </row>
    <row r="49" customHeight="1" spans="1:17">
      <c r="A49" s="64"/>
      <c r="B49" s="64"/>
      <c r="C49" s="64"/>
      <c r="D49" s="64"/>
      <c r="E49" s="64"/>
      <c r="F49" s="64"/>
      <c r="G49" s="64"/>
      <c r="H49" s="64"/>
      <c r="I49" s="64"/>
      <c r="J49" s="64"/>
      <c r="K49" s="64"/>
      <c r="L49" s="64"/>
      <c r="M49" s="64"/>
      <c r="N49" s="64"/>
      <c r="O49" s="64"/>
      <c r="P49" s="64"/>
      <c r="Q49" s="65"/>
    </row>
    <row r="50" customHeight="1" spans="1:17">
      <c r="A50" s="64"/>
      <c r="B50" s="64"/>
      <c r="C50" s="64"/>
      <c r="D50" s="64"/>
      <c r="E50" s="64"/>
      <c r="F50" s="64"/>
      <c r="G50" s="64"/>
      <c r="H50" s="64"/>
      <c r="I50" s="64"/>
      <c r="J50" s="64"/>
      <c r="K50" s="64"/>
      <c r="L50" s="64"/>
      <c r="M50" s="64"/>
      <c r="N50" s="64"/>
      <c r="O50" s="64"/>
      <c r="P50" s="64"/>
      <c r="Q50" s="65"/>
    </row>
    <row r="51" customHeight="1" spans="1:17">
      <c r="A51" s="64"/>
      <c r="B51" s="64"/>
      <c r="C51" s="64"/>
      <c r="D51" s="64"/>
      <c r="E51" s="64"/>
      <c r="F51" s="64"/>
      <c r="G51" s="64"/>
      <c r="H51" s="64"/>
      <c r="I51" s="64"/>
      <c r="J51" s="64"/>
      <c r="K51" s="64"/>
      <c r="L51" s="64"/>
      <c r="M51" s="64"/>
      <c r="N51" s="64"/>
      <c r="O51" s="64"/>
      <c r="P51" s="64"/>
      <c r="Q51" s="65"/>
    </row>
    <row r="52" customHeight="1" spans="1:17">
      <c r="A52" s="64"/>
      <c r="B52" s="64"/>
      <c r="C52" s="64"/>
      <c r="D52" s="64"/>
      <c r="E52" s="64"/>
      <c r="F52" s="64"/>
      <c r="G52" s="64"/>
      <c r="H52" s="64"/>
      <c r="I52" s="64"/>
      <c r="J52" s="64"/>
      <c r="K52" s="64"/>
      <c r="L52" s="64"/>
      <c r="M52" s="64"/>
      <c r="N52" s="64"/>
      <c r="O52" s="64"/>
      <c r="P52" s="64"/>
      <c r="Q52" s="65"/>
    </row>
    <row r="53" customHeight="1" spans="1:17">
      <c r="A53" s="64"/>
      <c r="B53" s="64"/>
      <c r="C53" s="64"/>
      <c r="D53" s="64"/>
      <c r="E53" s="64"/>
      <c r="F53" s="64"/>
      <c r="G53" s="64"/>
      <c r="H53" s="64"/>
      <c r="I53" s="64"/>
      <c r="J53" s="64"/>
      <c r="K53" s="64"/>
      <c r="L53" s="64"/>
      <c r="M53" s="64"/>
      <c r="N53" s="64"/>
      <c r="O53" s="64"/>
      <c r="P53" s="64"/>
      <c r="Q53" s="65"/>
    </row>
    <row r="54" customHeight="1" spans="1:17">
      <c r="A54" s="64"/>
      <c r="B54" s="64"/>
      <c r="C54" s="64"/>
      <c r="D54" s="64"/>
      <c r="E54" s="64"/>
      <c r="F54" s="64"/>
      <c r="G54" s="64"/>
      <c r="H54" s="64"/>
      <c r="I54" s="64"/>
      <c r="J54" s="64"/>
      <c r="K54" s="64"/>
      <c r="L54" s="64"/>
      <c r="M54" s="64"/>
      <c r="N54" s="64"/>
      <c r="O54" s="64"/>
      <c r="P54" s="64"/>
      <c r="Q54" s="65"/>
    </row>
    <row r="55" customHeight="1" spans="1:17">
      <c r="A55" s="64"/>
      <c r="B55" s="64"/>
      <c r="C55" s="64"/>
      <c r="D55" s="64"/>
      <c r="E55" s="64"/>
      <c r="F55" s="64"/>
      <c r="G55" s="64"/>
      <c r="H55" s="64"/>
      <c r="I55" s="64"/>
      <c r="J55" s="64"/>
      <c r="K55" s="64"/>
      <c r="L55" s="64"/>
      <c r="M55" s="64"/>
      <c r="N55" s="64"/>
      <c r="O55" s="64"/>
      <c r="P55" s="64"/>
      <c r="Q55" s="65"/>
    </row>
    <row r="56" customHeight="1" spans="1:17">
      <c r="A56" s="64"/>
      <c r="B56" s="64"/>
      <c r="C56" s="64"/>
      <c r="D56" s="64"/>
      <c r="E56" s="64"/>
      <c r="F56" s="64"/>
      <c r="G56" s="64"/>
      <c r="H56" s="64"/>
      <c r="I56" s="64"/>
      <c r="J56" s="64"/>
      <c r="K56" s="64"/>
      <c r="L56" s="64"/>
      <c r="M56" s="64"/>
      <c r="N56" s="64"/>
      <c r="O56" s="64"/>
      <c r="P56" s="64"/>
      <c r="Q56" s="65"/>
    </row>
    <row r="57" customHeight="1" spans="1:17">
      <c r="A57" s="64"/>
      <c r="B57" s="64"/>
      <c r="C57" s="64"/>
      <c r="D57" s="64"/>
      <c r="E57" s="64"/>
      <c r="F57" s="64"/>
      <c r="G57" s="64"/>
      <c r="H57" s="64"/>
      <c r="I57" s="64"/>
      <c r="J57" s="64"/>
      <c r="K57" s="64"/>
      <c r="L57" s="64"/>
      <c r="M57" s="64"/>
      <c r="N57" s="64"/>
      <c r="O57" s="64"/>
      <c r="P57" s="64"/>
      <c r="Q57" s="65"/>
    </row>
    <row r="58" customHeight="1" spans="1:17">
      <c r="A58" s="64"/>
      <c r="B58" s="64"/>
      <c r="C58" s="64"/>
      <c r="D58" s="64"/>
      <c r="E58" s="64"/>
      <c r="F58" s="64"/>
      <c r="G58" s="64"/>
      <c r="H58" s="64"/>
      <c r="I58" s="64"/>
      <c r="J58" s="64"/>
      <c r="K58" s="64"/>
      <c r="L58" s="64"/>
      <c r="M58" s="64"/>
      <c r="N58" s="64"/>
      <c r="O58" s="64"/>
      <c r="P58" s="64"/>
      <c r="Q58" s="65"/>
    </row>
    <row r="59" customHeight="1" spans="1:17">
      <c r="A59" s="64"/>
      <c r="B59" s="64"/>
      <c r="C59" s="64"/>
      <c r="D59" s="64"/>
      <c r="E59" s="64"/>
      <c r="F59" s="64"/>
      <c r="G59" s="64"/>
      <c r="H59" s="64"/>
      <c r="I59" s="64"/>
      <c r="J59" s="64"/>
      <c r="K59" s="64"/>
      <c r="L59" s="64"/>
      <c r="M59" s="64"/>
      <c r="N59" s="64"/>
      <c r="O59" s="64"/>
      <c r="P59" s="64"/>
      <c r="Q59" s="65"/>
    </row>
    <row r="60" customHeight="1" spans="1:17">
      <c r="A60" s="64"/>
      <c r="B60" s="64"/>
      <c r="C60" s="64"/>
      <c r="D60" s="64"/>
      <c r="E60" s="64"/>
      <c r="F60" s="64"/>
      <c r="G60" s="64"/>
      <c r="H60" s="64"/>
      <c r="I60" s="64"/>
      <c r="J60" s="64"/>
      <c r="K60" s="64"/>
      <c r="L60" s="64"/>
      <c r="M60" s="64"/>
      <c r="N60" s="64"/>
      <c r="O60" s="64"/>
      <c r="P60" s="64"/>
      <c r="Q60" s="65"/>
    </row>
    <row r="61" customHeight="1" spans="1:17">
      <c r="A61" s="64"/>
      <c r="B61" s="64"/>
      <c r="C61" s="64"/>
      <c r="D61" s="64"/>
      <c r="E61" s="64"/>
      <c r="F61" s="64"/>
      <c r="G61" s="64"/>
      <c r="H61" s="64"/>
      <c r="I61" s="64"/>
      <c r="J61" s="64"/>
      <c r="K61" s="64"/>
      <c r="L61" s="64"/>
      <c r="M61" s="64"/>
      <c r="N61" s="64"/>
      <c r="O61" s="64"/>
      <c r="P61" s="64"/>
      <c r="Q61" s="65"/>
    </row>
    <row r="62" customHeight="1" spans="1:17">
      <c r="A62" s="64"/>
      <c r="B62" s="64"/>
      <c r="C62" s="64"/>
      <c r="D62" s="64"/>
      <c r="E62" s="64"/>
      <c r="F62" s="64"/>
      <c r="G62" s="64"/>
      <c r="H62" s="64"/>
      <c r="I62" s="64"/>
      <c r="J62" s="64"/>
      <c r="K62" s="64"/>
      <c r="L62" s="64"/>
      <c r="M62" s="64"/>
      <c r="N62" s="64"/>
      <c r="O62" s="64"/>
      <c r="P62" s="64"/>
      <c r="Q62" s="65"/>
    </row>
    <row r="63" customHeight="1" spans="1:17">
      <c r="A63" s="64"/>
      <c r="B63" s="64"/>
      <c r="C63" s="64"/>
      <c r="D63" s="64"/>
      <c r="E63" s="64"/>
      <c r="F63" s="64"/>
      <c r="G63" s="64"/>
      <c r="H63" s="64"/>
      <c r="I63" s="64"/>
      <c r="J63" s="64"/>
      <c r="K63" s="64"/>
      <c r="L63" s="64"/>
      <c r="M63" s="64"/>
      <c r="N63" s="64"/>
      <c r="O63" s="64"/>
      <c r="P63" s="64"/>
      <c r="Q63" s="65"/>
    </row>
    <row r="64" customHeight="1" spans="1:17">
      <c r="A64" s="64"/>
      <c r="B64" s="64"/>
      <c r="C64" s="64"/>
      <c r="D64" s="64"/>
      <c r="E64" s="64"/>
      <c r="F64" s="64"/>
      <c r="G64" s="64"/>
      <c r="H64" s="64"/>
      <c r="I64" s="64"/>
      <c r="J64" s="64"/>
      <c r="K64" s="64"/>
      <c r="L64" s="64"/>
      <c r="M64" s="64"/>
      <c r="N64" s="64"/>
      <c r="O64" s="64"/>
      <c r="P64" s="64"/>
      <c r="Q64" s="65"/>
    </row>
    <row r="65" customHeight="1" spans="1:17">
      <c r="A65" s="64"/>
      <c r="B65" s="64"/>
      <c r="C65" s="64"/>
      <c r="D65" s="64"/>
      <c r="E65" s="64"/>
      <c r="F65" s="64"/>
      <c r="G65" s="64"/>
      <c r="H65" s="64"/>
      <c r="I65" s="64"/>
      <c r="J65" s="64"/>
      <c r="K65" s="64"/>
      <c r="L65" s="64"/>
      <c r="M65" s="64"/>
      <c r="N65" s="64"/>
      <c r="O65" s="64"/>
      <c r="P65" s="64"/>
      <c r="Q65" s="65"/>
    </row>
    <row r="66" customHeight="1" spans="1:17">
      <c r="A66" s="64"/>
      <c r="B66" s="64"/>
      <c r="C66" s="64"/>
      <c r="D66" s="64"/>
      <c r="E66" s="64"/>
      <c r="F66" s="64"/>
      <c r="G66" s="64"/>
      <c r="H66" s="64"/>
      <c r="I66" s="64"/>
      <c r="J66" s="64"/>
      <c r="K66" s="64"/>
      <c r="L66" s="64"/>
      <c r="M66" s="64"/>
      <c r="N66" s="64"/>
      <c r="O66" s="64"/>
      <c r="P66" s="64"/>
      <c r="Q66" s="65"/>
    </row>
    <row r="67" customHeight="1" spans="1:17">
      <c r="A67" s="64"/>
      <c r="B67" s="64"/>
      <c r="C67" s="64"/>
      <c r="D67" s="64"/>
      <c r="E67" s="64"/>
      <c r="F67" s="64"/>
      <c r="G67" s="64"/>
      <c r="H67" s="64"/>
      <c r="I67" s="64"/>
      <c r="J67" s="64"/>
      <c r="K67" s="64"/>
      <c r="L67" s="64"/>
      <c r="M67" s="64"/>
      <c r="N67" s="64"/>
      <c r="O67" s="64"/>
      <c r="P67" s="64"/>
      <c r="Q67" s="65"/>
    </row>
    <row r="68" customHeight="1" spans="1:17">
      <c r="A68" s="64"/>
      <c r="B68" s="64"/>
      <c r="C68" s="64"/>
      <c r="D68" s="64"/>
      <c r="E68" s="64"/>
      <c r="F68" s="64"/>
      <c r="G68" s="64"/>
      <c r="H68" s="64"/>
      <c r="I68" s="64"/>
      <c r="J68" s="64"/>
      <c r="K68" s="64"/>
      <c r="L68" s="64"/>
      <c r="M68" s="64"/>
      <c r="N68" s="64"/>
      <c r="O68" s="64"/>
      <c r="P68" s="64"/>
      <c r="Q68" s="65"/>
    </row>
    <row r="69" customHeight="1" spans="1:17">
      <c r="A69" s="64"/>
      <c r="B69" s="64"/>
      <c r="C69" s="64"/>
      <c r="D69" s="64"/>
      <c r="E69" s="64"/>
      <c r="F69" s="64"/>
      <c r="G69" s="64"/>
      <c r="H69" s="64"/>
      <c r="I69" s="64"/>
      <c r="J69" s="64"/>
      <c r="K69" s="64"/>
      <c r="L69" s="64"/>
      <c r="M69" s="64"/>
      <c r="N69" s="64"/>
      <c r="O69" s="64"/>
      <c r="P69" s="64"/>
      <c r="Q69" s="65"/>
    </row>
    <row r="70" customHeight="1" spans="1:17">
      <c r="A70" s="64"/>
      <c r="B70" s="64"/>
      <c r="C70" s="64"/>
      <c r="D70" s="64"/>
      <c r="E70" s="64"/>
      <c r="F70" s="64"/>
      <c r="G70" s="64"/>
      <c r="H70" s="64"/>
      <c r="I70" s="64"/>
      <c r="J70" s="64"/>
      <c r="K70" s="64"/>
      <c r="L70" s="64"/>
      <c r="M70" s="64"/>
      <c r="N70" s="64"/>
      <c r="O70" s="64"/>
      <c r="P70" s="64"/>
      <c r="Q70" s="65"/>
    </row>
    <row r="71" customHeight="1" spans="1:17">
      <c r="A71" s="64"/>
      <c r="B71" s="64"/>
      <c r="C71" s="64"/>
      <c r="D71" s="64"/>
      <c r="E71" s="64"/>
      <c r="F71" s="64"/>
      <c r="G71" s="64"/>
      <c r="H71" s="64"/>
      <c r="I71" s="64"/>
      <c r="J71" s="64"/>
      <c r="K71" s="64"/>
      <c r="L71" s="64"/>
      <c r="M71" s="64"/>
      <c r="N71" s="64"/>
      <c r="O71" s="64"/>
      <c r="P71" s="64"/>
      <c r="Q71" s="65"/>
    </row>
    <row r="72" customHeight="1" spans="1:17">
      <c r="A72" s="64"/>
      <c r="B72" s="64"/>
      <c r="C72" s="64"/>
      <c r="D72" s="64"/>
      <c r="E72" s="64"/>
      <c r="F72" s="64"/>
      <c r="G72" s="64"/>
      <c r="H72" s="64"/>
      <c r="I72" s="64"/>
      <c r="J72" s="64"/>
      <c r="K72" s="64"/>
      <c r="L72" s="64"/>
      <c r="M72" s="64"/>
      <c r="N72" s="64"/>
      <c r="O72" s="64"/>
      <c r="P72" s="64"/>
      <c r="Q72" s="65"/>
    </row>
    <row r="73" customHeight="1" spans="1:17">
      <c r="A73" s="64"/>
      <c r="B73" s="64"/>
      <c r="C73" s="64"/>
      <c r="D73" s="64"/>
      <c r="E73" s="64"/>
      <c r="F73" s="64"/>
      <c r="G73" s="64"/>
      <c r="H73" s="64"/>
      <c r="I73" s="64"/>
      <c r="J73" s="64"/>
      <c r="K73" s="64"/>
      <c r="L73" s="64"/>
      <c r="M73" s="64"/>
      <c r="N73" s="64"/>
      <c r="O73" s="64"/>
      <c r="P73" s="64"/>
      <c r="Q73" s="65"/>
    </row>
    <row r="74" customHeight="1" spans="1:17">
      <c r="A74" s="75"/>
      <c r="B74" s="75"/>
      <c r="C74" s="75"/>
      <c r="D74" s="75"/>
      <c r="E74" s="75"/>
      <c r="F74" s="75"/>
      <c r="G74" s="75"/>
      <c r="H74" s="75"/>
      <c r="I74" s="75"/>
      <c r="J74" s="75"/>
      <c r="K74" s="75"/>
      <c r="L74" s="75"/>
      <c r="M74" s="75"/>
      <c r="N74" s="75"/>
      <c r="O74" s="75"/>
      <c r="P74" s="75"/>
      <c r="Q74" s="65"/>
    </row>
    <row r="75" customHeight="1" spans="1:17">
      <c r="A75" s="75"/>
      <c r="B75" s="75"/>
      <c r="C75" s="75"/>
      <c r="D75" s="75"/>
      <c r="E75" s="75"/>
      <c r="F75" s="75"/>
      <c r="G75" s="75"/>
      <c r="H75" s="75"/>
      <c r="I75" s="75"/>
      <c r="J75" s="75"/>
      <c r="K75" s="75"/>
      <c r="L75" s="75"/>
      <c r="M75" s="75"/>
      <c r="N75" s="75"/>
      <c r="O75" s="75"/>
      <c r="P75" s="75"/>
      <c r="Q75" s="65"/>
    </row>
    <row r="76" customHeight="1" spans="1:17">
      <c r="A76" s="75"/>
      <c r="B76" s="75"/>
      <c r="C76" s="75"/>
      <c r="D76" s="75"/>
      <c r="E76" s="75"/>
      <c r="F76" s="75"/>
      <c r="G76" s="75"/>
      <c r="H76" s="75"/>
      <c r="I76" s="75"/>
      <c r="J76" s="75"/>
      <c r="K76" s="75"/>
      <c r="L76" s="75"/>
      <c r="M76" s="75"/>
      <c r="N76" s="75"/>
      <c r="O76" s="75"/>
      <c r="P76" s="75"/>
      <c r="Q76" s="65"/>
    </row>
    <row r="77" customHeight="1" spans="1:17">
      <c r="A77" s="75"/>
      <c r="B77" s="75"/>
      <c r="C77" s="75"/>
      <c r="D77" s="75"/>
      <c r="E77" s="75"/>
      <c r="F77" s="75"/>
      <c r="G77" s="75"/>
      <c r="H77" s="75"/>
      <c r="I77" s="75"/>
      <c r="J77" s="75"/>
      <c r="K77" s="75"/>
      <c r="L77" s="75"/>
      <c r="M77" s="75"/>
      <c r="N77" s="75"/>
      <c r="O77" s="75"/>
      <c r="P77" s="75"/>
      <c r="Q77" s="65"/>
    </row>
    <row r="78" customHeight="1" spans="1:17">
      <c r="A78" s="75"/>
      <c r="B78" s="75"/>
      <c r="C78" s="75"/>
      <c r="D78" s="75"/>
      <c r="E78" s="75"/>
      <c r="F78" s="75"/>
      <c r="G78" s="75"/>
      <c r="H78" s="75"/>
      <c r="I78" s="75"/>
      <c r="J78" s="75"/>
      <c r="K78" s="75"/>
      <c r="L78" s="75"/>
      <c r="M78" s="75"/>
      <c r="N78" s="75"/>
      <c r="O78" s="75"/>
      <c r="P78" s="75"/>
      <c r="Q78" s="65"/>
    </row>
    <row r="79" customHeight="1" spans="1:17">
      <c r="A79" s="76"/>
      <c r="B79" s="76"/>
      <c r="C79" s="76"/>
      <c r="D79" s="76"/>
      <c r="E79" s="76"/>
      <c r="F79" s="76"/>
      <c r="G79" s="76"/>
      <c r="H79" s="76"/>
      <c r="I79" s="76"/>
      <c r="J79" s="76"/>
      <c r="K79" s="76"/>
      <c r="L79" s="76"/>
      <c r="M79" s="76"/>
      <c r="N79" s="76"/>
      <c r="O79" s="76"/>
      <c r="P79" s="76"/>
    </row>
    <row r="80" customHeight="1" spans="1:17">
      <c r="A80" s="76"/>
      <c r="B80" s="76"/>
      <c r="C80" s="76"/>
      <c r="D80" s="76"/>
      <c r="E80" s="76"/>
      <c r="F80" s="76"/>
      <c r="G80" s="76"/>
      <c r="H80" s="76"/>
      <c r="I80" s="76"/>
      <c r="J80" s="76"/>
      <c r="K80" s="76"/>
      <c r="L80" s="76"/>
      <c r="M80" s="76"/>
      <c r="N80" s="76"/>
      <c r="O80" s="76"/>
      <c r="P80" s="76"/>
    </row>
    <row r="81" customHeight="1" spans="1:16">
      <c r="A81" s="76"/>
      <c r="B81" s="76"/>
      <c r="C81" s="76"/>
      <c r="D81" s="76"/>
      <c r="E81" s="76"/>
      <c r="F81" s="76"/>
      <c r="G81" s="76"/>
      <c r="H81" s="76"/>
      <c r="I81" s="76"/>
      <c r="J81" s="76"/>
      <c r="K81" s="76"/>
      <c r="L81" s="76"/>
      <c r="M81" s="76"/>
      <c r="N81" s="76"/>
      <c r="O81" s="76"/>
      <c r="P81" s="76"/>
    </row>
    <row r="82" customHeight="1" spans="1:16">
      <c r="A82" s="76"/>
      <c r="B82" s="76"/>
      <c r="C82" s="76"/>
      <c r="D82" s="76"/>
      <c r="E82" s="76"/>
      <c r="F82" s="76"/>
      <c r="G82" s="76"/>
      <c r="H82" s="76"/>
      <c r="I82" s="76"/>
      <c r="J82" s="76"/>
      <c r="K82" s="76"/>
      <c r="L82" s="76"/>
      <c r="M82" s="76"/>
      <c r="N82" s="76"/>
      <c r="O82" s="76"/>
      <c r="P82" s="76"/>
    </row>
    <row r="83" customHeight="1" spans="1:16">
      <c r="A83" s="76"/>
      <c r="B83" s="76"/>
      <c r="C83" s="76"/>
      <c r="D83" s="76"/>
      <c r="E83" s="76"/>
      <c r="F83" s="76"/>
      <c r="G83" s="76"/>
      <c r="H83" s="76"/>
      <c r="I83" s="76"/>
      <c r="J83" s="76"/>
      <c r="K83" s="76"/>
      <c r="L83" s="76"/>
      <c r="M83" s="76"/>
      <c r="N83" s="76"/>
      <c r="O83" s="76"/>
      <c r="P83" s="76"/>
    </row>
    <row r="84" customHeight="1" spans="1:16">
      <c r="A84" s="76"/>
      <c r="B84" s="76"/>
      <c r="C84" s="76"/>
      <c r="D84" s="76"/>
      <c r="E84" s="76"/>
      <c r="F84" s="76"/>
      <c r="G84" s="76"/>
      <c r="H84" s="76"/>
      <c r="I84" s="76"/>
      <c r="J84" s="76"/>
      <c r="K84" s="76"/>
      <c r="L84" s="76"/>
      <c r="M84" s="76"/>
      <c r="N84" s="76"/>
      <c r="O84" s="76"/>
      <c r="P84" s="76"/>
    </row>
    <row r="85" customHeight="1" spans="1:16">
      <c r="A85" s="76"/>
      <c r="B85" s="76"/>
      <c r="C85" s="76"/>
      <c r="D85" s="76"/>
      <c r="E85" s="76"/>
      <c r="F85" s="76"/>
      <c r="G85" s="76"/>
      <c r="H85" s="76"/>
      <c r="I85" s="76"/>
      <c r="J85" s="76"/>
      <c r="K85" s="76"/>
      <c r="L85" s="76"/>
      <c r="M85" s="76"/>
      <c r="N85" s="76"/>
      <c r="O85" s="76"/>
      <c r="P85" s="76"/>
    </row>
    <row r="86" customHeight="1" spans="1:16">
      <c r="A86" s="76"/>
      <c r="B86" s="76"/>
      <c r="C86" s="76"/>
      <c r="D86" s="76"/>
      <c r="E86" s="76"/>
      <c r="F86" s="76"/>
      <c r="G86" s="76"/>
      <c r="H86" s="76"/>
      <c r="I86" s="76"/>
      <c r="J86" s="76"/>
      <c r="K86" s="76"/>
      <c r="L86" s="76"/>
      <c r="M86" s="76"/>
      <c r="N86" s="76"/>
      <c r="O86" s="76"/>
      <c r="P86" s="76"/>
    </row>
    <row r="87" customHeight="1" spans="1:16">
      <c r="A87" s="76"/>
      <c r="B87" s="76"/>
      <c r="C87" s="76"/>
      <c r="D87" s="76"/>
      <c r="E87" s="76"/>
      <c r="F87" s="76"/>
      <c r="G87" s="76"/>
      <c r="H87" s="76"/>
      <c r="I87" s="76"/>
      <c r="J87" s="76"/>
      <c r="K87" s="76"/>
      <c r="L87" s="76"/>
      <c r="M87" s="76"/>
      <c r="N87" s="76"/>
      <c r="O87" s="76"/>
      <c r="P87" s="76"/>
    </row>
    <row r="88" customHeight="1" spans="1:16">
      <c r="A88" s="76"/>
      <c r="B88" s="76"/>
      <c r="C88" s="76"/>
      <c r="D88" s="76"/>
      <c r="E88" s="76"/>
      <c r="F88" s="76"/>
      <c r="G88" s="76"/>
      <c r="H88" s="76"/>
      <c r="I88" s="76"/>
      <c r="J88" s="76"/>
      <c r="K88" s="76"/>
      <c r="L88" s="76"/>
      <c r="M88" s="76"/>
      <c r="N88" s="76"/>
      <c r="O88" s="76"/>
      <c r="P88" s="76"/>
    </row>
  </sheetData>
  <mergeCells count="3">
    <mergeCell ref="A1:L1"/>
    <mergeCell ref="A2:L2"/>
    <mergeCell ref="A29:C29"/>
  </mergeCells>
  <printOptions horizontalCentered="1"/>
  <pageMargins left="0.590277777777778" right="0.590277777777778" top="0.865972222222222" bottom="0.865972222222222" header="0.472222222222222" footer="0.590277777777778"/>
  <pageSetup paperSize="9" scale="86" fitToHeight="0" orientation="landscape" blackAndWhite="1"/>
  <headerFooter scaleWithDoc="0">
    <oddFooter>&amp;L&amp;"宋体"被评估单位填表人：李玲丽
填表日期：2022年11月8日&amp;R&amp;"宋体"评估人员：顾桂贤、林郁张、邬丹</oddFooter>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3">
    <pageSetUpPr fitToPage="1"/>
  </sheetPr>
  <dimension ref="A1:P86"/>
  <sheetViews>
    <sheetView view="pageBreakPreview" zoomScaleNormal="100" workbookViewId="0">
      <selection activeCell="L20" sqref="L20"/>
    </sheetView>
  </sheetViews>
  <sheetFormatPr defaultColWidth="9" defaultRowHeight="15.75" customHeight="1"/>
  <cols>
    <col min="1" max="1" width="8.5" style="48" customWidth="1"/>
    <col min="2" max="2" width="26" style="48" customWidth="1"/>
    <col min="3" max="3" width="13.5" style="48" customWidth="1"/>
    <col min="4" max="4" width="17.5" style="48" customWidth="1"/>
    <col min="5" max="5" width="18" style="48" customWidth="1"/>
    <col min="6" max="6" width="16.1666666666667" style="48" customWidth="1"/>
    <col min="7" max="7" width="9.66666666666667" style="48" customWidth="1"/>
    <col min="8" max="8" width="15.5" style="48" customWidth="1"/>
    <col min="9" max="16384" width="9" style="48"/>
  </cols>
  <sheetData>
    <row r="1" s="46" customFormat="1" ht="30.75" customHeight="1" spans="1:16">
      <c r="A1" s="138" t="s">
        <v>1237</v>
      </c>
      <c r="B1" s="49"/>
      <c r="C1" s="49"/>
      <c r="D1" s="49"/>
      <c r="E1" s="49"/>
      <c r="F1" s="49"/>
      <c r="G1" s="49"/>
      <c r="H1" s="49"/>
    </row>
    <row r="2" s="76" customFormat="1" ht="16.5" customHeight="1" spans="1:16">
      <c r="A2" s="50" t="str">
        <f>公用信息!E7</f>
        <v>评估基准日：2025年10月31日</v>
      </c>
      <c r="B2" s="50"/>
      <c r="C2" s="50"/>
      <c r="D2" s="50"/>
      <c r="E2" s="51"/>
      <c r="F2" s="51"/>
      <c r="G2" s="51"/>
      <c r="H2" s="51"/>
      <c r="I2" s="52"/>
      <c r="J2" s="52"/>
      <c r="K2" s="52"/>
      <c r="L2" s="52"/>
      <c r="M2" s="52"/>
      <c r="N2" s="52"/>
      <c r="O2" s="52"/>
    </row>
    <row r="3" s="76" customFormat="1" ht="16.5" customHeight="1" spans="1:16">
      <c r="A3" s="50"/>
      <c r="B3" s="50"/>
      <c r="C3" s="50"/>
      <c r="D3" s="50"/>
      <c r="E3" s="51"/>
      <c r="F3" s="51"/>
      <c r="G3" s="51"/>
      <c r="H3" s="53" t="s">
        <v>1238</v>
      </c>
      <c r="I3" s="52"/>
      <c r="J3" s="52"/>
      <c r="K3" s="52"/>
      <c r="L3" s="52"/>
      <c r="M3" s="52"/>
      <c r="N3" s="52"/>
      <c r="O3" s="52"/>
    </row>
    <row r="4" s="76" customFormat="1" ht="16.5" customHeight="1" spans="1:16">
      <c r="A4" s="90" t="str">
        <f>公用信息!E6</f>
        <v>被评估单位：杭州建德杭氧气体有限公司</v>
      </c>
      <c r="B4" s="52"/>
      <c r="C4" s="52"/>
      <c r="D4" s="52"/>
      <c r="E4" s="52"/>
      <c r="F4" s="52"/>
      <c r="G4" s="52"/>
      <c r="H4" s="55" t="e">
        <f>#REF!</f>
        <v>#REF!</v>
      </c>
      <c r="I4" s="52"/>
      <c r="J4" s="52"/>
      <c r="K4" s="52"/>
      <c r="L4" s="52"/>
      <c r="M4" s="52"/>
      <c r="N4" s="52"/>
      <c r="O4" s="52"/>
    </row>
    <row r="5" s="136" customFormat="1" ht="27.75" customHeight="1" spans="1:16">
      <c r="A5" s="56" t="s">
        <v>175</v>
      </c>
      <c r="B5" s="56" t="s">
        <v>1239</v>
      </c>
      <c r="C5" s="56" t="s">
        <v>316</v>
      </c>
      <c r="D5" s="57" t="s">
        <v>111</v>
      </c>
      <c r="E5" s="56" t="s">
        <v>112</v>
      </c>
      <c r="F5" s="56" t="s">
        <v>113</v>
      </c>
      <c r="G5" s="56" t="s">
        <v>114</v>
      </c>
      <c r="H5" s="56" t="s">
        <v>247</v>
      </c>
      <c r="I5" s="58"/>
      <c r="J5" s="58"/>
      <c r="K5" s="58"/>
      <c r="L5" s="58"/>
      <c r="M5" s="58"/>
      <c r="N5" s="58"/>
      <c r="O5" s="58"/>
      <c r="P5" s="80"/>
    </row>
    <row r="6" s="77" customFormat="1" ht="16.5" customHeight="1" spans="1:16">
      <c r="A6" s="56"/>
      <c r="B6" s="60"/>
      <c r="C6" s="61"/>
      <c r="D6" s="62"/>
      <c r="E6" s="62"/>
      <c r="F6" s="62">
        <f>E6-D6</f>
        <v>0</v>
      </c>
      <c r="G6" s="115" t="str">
        <f>IF(D6=0,"",F6/D6*100)</f>
        <v/>
      </c>
      <c r="H6" s="63"/>
      <c r="I6" s="64"/>
      <c r="J6" s="64"/>
      <c r="K6" s="64"/>
      <c r="L6" s="64"/>
      <c r="M6" s="64"/>
      <c r="N6" s="64"/>
      <c r="O6" s="64"/>
      <c r="P6" s="72"/>
    </row>
    <row r="7" s="77" customFormat="1" ht="16.5" customHeight="1" spans="1:16">
      <c r="A7" s="56"/>
      <c r="B7" s="60"/>
      <c r="C7" s="61"/>
      <c r="D7" s="62"/>
      <c r="E7" s="62"/>
      <c r="F7" s="62">
        <f t="shared" ref="F7:F27" si="0">E7-D7</f>
        <v>0</v>
      </c>
      <c r="G7" s="115" t="str">
        <f t="shared" ref="G7:G27" si="1">IF(D7=0,"",F7/D7*100)</f>
        <v/>
      </c>
      <c r="H7" s="63"/>
      <c r="I7" s="64"/>
      <c r="J7" s="64"/>
      <c r="K7" s="64"/>
      <c r="L7" s="64"/>
      <c r="M7" s="64"/>
      <c r="N7" s="64"/>
      <c r="O7" s="64"/>
      <c r="P7" s="72"/>
    </row>
    <row r="8" s="77" customFormat="1" ht="16.5" customHeight="1" spans="1:16">
      <c r="A8" s="56"/>
      <c r="B8" s="60"/>
      <c r="C8" s="61"/>
      <c r="D8" s="62"/>
      <c r="E8" s="62"/>
      <c r="F8" s="62">
        <f t="shared" si="0"/>
        <v>0</v>
      </c>
      <c r="G8" s="115" t="str">
        <f t="shared" si="1"/>
        <v/>
      </c>
      <c r="H8" s="63"/>
      <c r="I8" s="64"/>
      <c r="J8" s="64"/>
      <c r="K8" s="64"/>
      <c r="L8" s="64"/>
      <c r="M8" s="64"/>
      <c r="N8" s="64"/>
      <c r="O8" s="64"/>
      <c r="P8" s="72"/>
    </row>
    <row r="9" s="77" customFormat="1" ht="16.5" customHeight="1" spans="1:16">
      <c r="A9" s="56"/>
      <c r="B9" s="60"/>
      <c r="C9" s="61"/>
      <c r="D9" s="62"/>
      <c r="E9" s="62"/>
      <c r="F9" s="62">
        <f t="shared" si="0"/>
        <v>0</v>
      </c>
      <c r="G9" s="115" t="str">
        <f t="shared" si="1"/>
        <v/>
      </c>
      <c r="H9" s="63"/>
      <c r="I9" s="64"/>
      <c r="J9" s="64"/>
      <c r="K9" s="64"/>
      <c r="L9" s="64"/>
      <c r="M9" s="64"/>
      <c r="N9" s="64"/>
      <c r="O9" s="64"/>
      <c r="P9" s="72"/>
    </row>
    <row r="10" s="77" customFormat="1" ht="16.5" customHeight="1" spans="1:16">
      <c r="A10" s="56"/>
      <c r="B10" s="60"/>
      <c r="C10" s="61"/>
      <c r="D10" s="62"/>
      <c r="E10" s="62"/>
      <c r="F10" s="62">
        <f t="shared" si="0"/>
        <v>0</v>
      </c>
      <c r="G10" s="115" t="str">
        <f t="shared" si="1"/>
        <v/>
      </c>
      <c r="H10" s="63"/>
      <c r="I10" s="64"/>
      <c r="J10" s="64"/>
      <c r="K10" s="64"/>
      <c r="L10" s="64"/>
      <c r="M10" s="64"/>
      <c r="N10" s="64"/>
      <c r="O10" s="64"/>
      <c r="P10" s="72"/>
    </row>
    <row r="11" s="77" customFormat="1" ht="16.5" customHeight="1" spans="1:16">
      <c r="A11" s="56"/>
      <c r="B11" s="60"/>
      <c r="C11" s="61"/>
      <c r="D11" s="62"/>
      <c r="E11" s="62"/>
      <c r="F11" s="62">
        <f t="shared" si="0"/>
        <v>0</v>
      </c>
      <c r="G11" s="115" t="str">
        <f t="shared" si="1"/>
        <v/>
      </c>
      <c r="H11" s="63"/>
      <c r="I11" s="64"/>
      <c r="J11" s="64"/>
      <c r="K11" s="64"/>
      <c r="L11" s="64"/>
      <c r="M11" s="64"/>
      <c r="N11" s="64"/>
      <c r="O11" s="64"/>
      <c r="P11" s="72"/>
    </row>
    <row r="12" s="77" customFormat="1" ht="16.5" customHeight="1" spans="1:16">
      <c r="A12" s="56"/>
      <c r="B12" s="60"/>
      <c r="C12" s="61"/>
      <c r="D12" s="62"/>
      <c r="E12" s="62"/>
      <c r="F12" s="62">
        <f t="shared" si="0"/>
        <v>0</v>
      </c>
      <c r="G12" s="115" t="str">
        <f t="shared" si="1"/>
        <v/>
      </c>
      <c r="H12" s="63"/>
      <c r="I12" s="64"/>
      <c r="J12" s="64"/>
      <c r="K12" s="64"/>
      <c r="L12" s="64"/>
      <c r="M12" s="64"/>
      <c r="N12" s="64"/>
      <c r="O12" s="64"/>
      <c r="P12" s="72"/>
    </row>
    <row r="13" s="77" customFormat="1" ht="16.5" customHeight="1" spans="1:16">
      <c r="A13" s="56"/>
      <c r="B13" s="60"/>
      <c r="C13" s="61"/>
      <c r="D13" s="62"/>
      <c r="E13" s="62"/>
      <c r="F13" s="62">
        <f t="shared" si="0"/>
        <v>0</v>
      </c>
      <c r="G13" s="115" t="str">
        <f t="shared" si="1"/>
        <v/>
      </c>
      <c r="H13" s="63"/>
      <c r="I13" s="64"/>
      <c r="J13" s="64"/>
      <c r="K13" s="64"/>
      <c r="L13" s="64"/>
      <c r="M13" s="64"/>
      <c r="N13" s="64"/>
      <c r="O13" s="64"/>
      <c r="P13" s="72"/>
    </row>
    <row r="14" s="77" customFormat="1" ht="16.5" customHeight="1" spans="1:16">
      <c r="A14" s="56"/>
      <c r="B14" s="60"/>
      <c r="C14" s="61"/>
      <c r="D14" s="62"/>
      <c r="E14" s="62"/>
      <c r="F14" s="62">
        <f t="shared" si="0"/>
        <v>0</v>
      </c>
      <c r="G14" s="115" t="str">
        <f t="shared" si="1"/>
        <v/>
      </c>
      <c r="H14" s="63"/>
      <c r="I14" s="64"/>
      <c r="J14" s="64"/>
      <c r="K14" s="64"/>
      <c r="L14" s="64"/>
      <c r="M14" s="64"/>
      <c r="N14" s="64"/>
      <c r="O14" s="64"/>
      <c r="P14" s="72"/>
    </row>
    <row r="15" s="77" customFormat="1" ht="16.5" customHeight="1" spans="1:16">
      <c r="A15" s="56"/>
      <c r="B15" s="60"/>
      <c r="C15" s="61"/>
      <c r="D15" s="62"/>
      <c r="E15" s="62"/>
      <c r="F15" s="62">
        <f t="shared" si="0"/>
        <v>0</v>
      </c>
      <c r="G15" s="115" t="str">
        <f t="shared" si="1"/>
        <v/>
      </c>
      <c r="H15" s="63"/>
      <c r="I15" s="64"/>
      <c r="J15" s="64"/>
      <c r="K15" s="64"/>
      <c r="L15" s="64"/>
      <c r="M15" s="64"/>
      <c r="N15" s="64"/>
      <c r="O15" s="64"/>
      <c r="P15" s="72"/>
    </row>
    <row r="16" s="77" customFormat="1" ht="16.5" customHeight="1" spans="1:16">
      <c r="A16" s="56"/>
      <c r="B16" s="60"/>
      <c r="C16" s="61"/>
      <c r="D16" s="62"/>
      <c r="E16" s="62"/>
      <c r="F16" s="62">
        <f t="shared" si="0"/>
        <v>0</v>
      </c>
      <c r="G16" s="115" t="str">
        <f t="shared" si="1"/>
        <v/>
      </c>
      <c r="H16" s="63"/>
      <c r="I16" s="64"/>
      <c r="J16" s="64"/>
      <c r="K16" s="64"/>
      <c r="L16" s="64"/>
      <c r="M16" s="64"/>
      <c r="N16" s="64"/>
      <c r="O16" s="64"/>
      <c r="P16" s="72"/>
    </row>
    <row r="17" s="77" customFormat="1" ht="16.5" customHeight="1" spans="1:16">
      <c r="A17" s="56"/>
      <c r="B17" s="60"/>
      <c r="C17" s="61"/>
      <c r="D17" s="62"/>
      <c r="E17" s="62"/>
      <c r="F17" s="62">
        <f t="shared" si="0"/>
        <v>0</v>
      </c>
      <c r="G17" s="115" t="str">
        <f t="shared" si="1"/>
        <v/>
      </c>
      <c r="H17" s="63"/>
      <c r="I17" s="64"/>
      <c r="J17" s="64"/>
      <c r="K17" s="64"/>
      <c r="L17" s="64"/>
      <c r="M17" s="64"/>
      <c r="N17" s="64"/>
      <c r="O17" s="64"/>
      <c r="P17" s="72"/>
    </row>
    <row r="18" s="77" customFormat="1" ht="16.5" customHeight="1" spans="1:16">
      <c r="A18" s="56"/>
      <c r="B18" s="60"/>
      <c r="C18" s="61"/>
      <c r="D18" s="62"/>
      <c r="E18" s="62"/>
      <c r="F18" s="62">
        <f t="shared" si="0"/>
        <v>0</v>
      </c>
      <c r="G18" s="115" t="str">
        <f t="shared" si="1"/>
        <v/>
      </c>
      <c r="H18" s="63"/>
      <c r="I18" s="64"/>
      <c r="J18" s="64"/>
      <c r="K18" s="64"/>
      <c r="L18" s="64"/>
      <c r="M18" s="64"/>
      <c r="N18" s="64"/>
      <c r="O18" s="64"/>
      <c r="P18" s="72"/>
    </row>
    <row r="19" s="77" customFormat="1" ht="16.5" customHeight="1" spans="1:16">
      <c r="A19" s="56"/>
      <c r="B19" s="60"/>
      <c r="C19" s="61"/>
      <c r="D19" s="62"/>
      <c r="E19" s="62"/>
      <c r="F19" s="62">
        <f t="shared" si="0"/>
        <v>0</v>
      </c>
      <c r="G19" s="115" t="str">
        <f t="shared" si="1"/>
        <v/>
      </c>
      <c r="H19" s="63"/>
      <c r="I19" s="64"/>
      <c r="J19" s="64"/>
      <c r="K19" s="64"/>
      <c r="L19" s="64"/>
      <c r="M19" s="64"/>
      <c r="N19" s="64"/>
      <c r="O19" s="64"/>
      <c r="P19" s="72"/>
    </row>
    <row r="20" s="77" customFormat="1" ht="16.5" customHeight="1" spans="1:16">
      <c r="A20" s="56"/>
      <c r="B20" s="60"/>
      <c r="C20" s="61"/>
      <c r="D20" s="62"/>
      <c r="E20" s="62"/>
      <c r="F20" s="62">
        <f t="shared" si="0"/>
        <v>0</v>
      </c>
      <c r="G20" s="115" t="str">
        <f t="shared" si="1"/>
        <v/>
      </c>
      <c r="H20" s="63"/>
      <c r="I20" s="64"/>
      <c r="J20" s="64"/>
      <c r="K20" s="64"/>
      <c r="L20" s="64"/>
      <c r="M20" s="64"/>
      <c r="N20" s="64"/>
      <c r="O20" s="64"/>
      <c r="P20" s="72"/>
    </row>
    <row r="21" s="77" customFormat="1" ht="16.5" customHeight="1" spans="1:16">
      <c r="A21" s="56"/>
      <c r="B21" s="60"/>
      <c r="C21" s="61"/>
      <c r="D21" s="62"/>
      <c r="E21" s="62"/>
      <c r="F21" s="62">
        <f t="shared" si="0"/>
        <v>0</v>
      </c>
      <c r="G21" s="115" t="str">
        <f t="shared" si="1"/>
        <v/>
      </c>
      <c r="H21" s="63"/>
      <c r="I21" s="64"/>
      <c r="J21" s="64"/>
      <c r="K21" s="64"/>
      <c r="L21" s="64"/>
      <c r="M21" s="64"/>
      <c r="N21" s="64"/>
      <c r="O21" s="64"/>
      <c r="P21" s="72"/>
    </row>
    <row r="22" s="77" customFormat="1" ht="16.5" customHeight="1" spans="1:16">
      <c r="A22" s="56"/>
      <c r="B22" s="60"/>
      <c r="C22" s="61"/>
      <c r="D22" s="62"/>
      <c r="E22" s="62"/>
      <c r="F22" s="62">
        <f t="shared" si="0"/>
        <v>0</v>
      </c>
      <c r="G22" s="115" t="str">
        <f t="shared" si="1"/>
        <v/>
      </c>
      <c r="H22" s="63"/>
      <c r="I22" s="64"/>
      <c r="J22" s="64"/>
      <c r="K22" s="64"/>
      <c r="L22" s="64"/>
      <c r="M22" s="64"/>
      <c r="N22" s="64"/>
      <c r="O22" s="64"/>
      <c r="P22" s="72"/>
    </row>
    <row r="23" s="77" customFormat="1" ht="16.5" customHeight="1" spans="1:16">
      <c r="A23" s="56"/>
      <c r="B23" s="60"/>
      <c r="C23" s="61"/>
      <c r="D23" s="62"/>
      <c r="E23" s="62"/>
      <c r="F23" s="62">
        <f t="shared" si="0"/>
        <v>0</v>
      </c>
      <c r="G23" s="115" t="str">
        <f t="shared" si="1"/>
        <v/>
      </c>
      <c r="H23" s="63"/>
      <c r="I23" s="64"/>
      <c r="J23" s="64"/>
      <c r="K23" s="64"/>
      <c r="L23" s="64"/>
      <c r="M23" s="64"/>
      <c r="N23" s="64"/>
      <c r="O23" s="64"/>
      <c r="P23" s="72"/>
    </row>
    <row r="24" s="77" customFormat="1" ht="16.5" customHeight="1" spans="1:16">
      <c r="A24" s="56"/>
      <c r="B24" s="60"/>
      <c r="C24" s="61"/>
      <c r="D24" s="62"/>
      <c r="E24" s="62"/>
      <c r="F24" s="62">
        <f t="shared" si="0"/>
        <v>0</v>
      </c>
      <c r="G24" s="115" t="str">
        <f t="shared" si="1"/>
        <v/>
      </c>
      <c r="H24" s="63"/>
      <c r="I24" s="64"/>
      <c r="J24" s="64"/>
      <c r="K24" s="64"/>
      <c r="L24" s="64"/>
      <c r="M24" s="64"/>
      <c r="N24" s="64"/>
      <c r="O24" s="64"/>
      <c r="P24" s="72"/>
    </row>
    <row r="25" s="77" customFormat="1" ht="16.5" customHeight="1" spans="1:16">
      <c r="A25" s="56"/>
      <c r="B25" s="60"/>
      <c r="C25" s="61"/>
      <c r="D25" s="62"/>
      <c r="E25" s="62"/>
      <c r="F25" s="62">
        <f t="shared" si="0"/>
        <v>0</v>
      </c>
      <c r="G25" s="115" t="str">
        <f t="shared" si="1"/>
        <v/>
      </c>
      <c r="H25" s="63"/>
      <c r="I25" s="64"/>
      <c r="J25" s="64"/>
      <c r="K25" s="64"/>
      <c r="L25" s="64"/>
      <c r="M25" s="64"/>
      <c r="N25" s="64"/>
      <c r="O25" s="64"/>
      <c r="P25" s="72"/>
    </row>
    <row r="26" s="77" customFormat="1" ht="16.5" customHeight="1" spans="1:16">
      <c r="A26" s="56"/>
      <c r="B26" s="60"/>
      <c r="C26" s="61"/>
      <c r="D26" s="62"/>
      <c r="E26" s="62"/>
      <c r="F26" s="62">
        <f t="shared" si="0"/>
        <v>0</v>
      </c>
      <c r="G26" s="115" t="str">
        <f t="shared" si="1"/>
        <v/>
      </c>
      <c r="H26" s="63"/>
      <c r="I26" s="64"/>
      <c r="J26" s="64"/>
      <c r="K26" s="64"/>
      <c r="L26" s="64"/>
      <c r="M26" s="64"/>
      <c r="N26" s="64"/>
      <c r="O26" s="64"/>
      <c r="P26" s="72"/>
    </row>
    <row r="27" s="77" customFormat="1" ht="16.5" customHeight="1" spans="1:16">
      <c r="A27" s="67" t="s">
        <v>309</v>
      </c>
      <c r="B27" s="57"/>
      <c r="C27" s="61"/>
      <c r="D27" s="62">
        <f>ROUND(SUM(D6:D26),2)</f>
        <v>0</v>
      </c>
      <c r="E27" s="62">
        <f>ROUND(SUM(E6:E26),2)</f>
        <v>0</v>
      </c>
      <c r="F27" s="62">
        <f t="shared" si="0"/>
        <v>0</v>
      </c>
      <c r="G27" s="115" t="str">
        <f t="shared" si="1"/>
        <v/>
      </c>
      <c r="H27" s="63"/>
      <c r="I27" s="64"/>
      <c r="J27" s="64"/>
      <c r="K27" s="64"/>
      <c r="L27" s="64"/>
      <c r="M27" s="64"/>
      <c r="N27" s="64"/>
      <c r="O27" s="64"/>
      <c r="P27" s="72"/>
    </row>
    <row r="28" customHeight="1" spans="1:16">
      <c r="A28" s="123"/>
      <c r="B28" s="123"/>
      <c r="C28" s="123"/>
      <c r="D28" s="123"/>
      <c r="E28" s="84"/>
      <c r="F28" s="84"/>
      <c r="G28" s="84"/>
      <c r="H28" s="84"/>
      <c r="I28" s="64"/>
      <c r="J28" s="64"/>
      <c r="K28" s="64"/>
      <c r="L28" s="64"/>
      <c r="M28" s="64"/>
      <c r="N28" s="64"/>
      <c r="O28" s="64"/>
      <c r="P28" s="65"/>
    </row>
    <row r="29" customHeight="1" spans="1:16">
      <c r="A29" s="71"/>
      <c r="B29" s="64"/>
      <c r="C29" s="64"/>
      <c r="D29" s="64"/>
      <c r="E29" s="64"/>
      <c r="F29" s="64"/>
      <c r="G29" s="64"/>
      <c r="H29" s="64"/>
      <c r="I29" s="64"/>
      <c r="J29" s="64"/>
      <c r="K29" s="64"/>
      <c r="L29" s="64"/>
      <c r="M29" s="64"/>
      <c r="N29" s="64"/>
      <c r="O29" s="64"/>
      <c r="P29" s="65"/>
    </row>
    <row r="30" customHeight="1" spans="1:16">
      <c r="A30" s="64"/>
      <c r="B30" s="64"/>
      <c r="C30" s="64"/>
      <c r="D30" s="64"/>
      <c r="E30" s="64"/>
      <c r="F30" s="64"/>
      <c r="G30" s="64"/>
      <c r="H30" s="64"/>
      <c r="I30" s="64"/>
      <c r="J30" s="64"/>
      <c r="K30" s="64"/>
      <c r="L30" s="64"/>
      <c r="M30" s="64"/>
      <c r="N30" s="64"/>
      <c r="O30" s="64"/>
      <c r="P30" s="65"/>
    </row>
    <row r="31" customHeight="1" spans="1:16">
      <c r="A31" s="64"/>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sheetData>
  <mergeCells count="3">
    <mergeCell ref="A1:H1"/>
    <mergeCell ref="A2:H2"/>
    <mergeCell ref="A27:B27"/>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4">
    <pageSetUpPr fitToPage="1"/>
  </sheetPr>
  <dimension ref="A1:P85"/>
  <sheetViews>
    <sheetView view="pageBreakPreview" zoomScaleNormal="100" workbookViewId="0">
      <selection activeCell="L20" sqref="L20"/>
    </sheetView>
  </sheetViews>
  <sheetFormatPr defaultColWidth="9" defaultRowHeight="15.75" customHeight="1"/>
  <cols>
    <col min="1" max="1" width="6.66666666666667" style="48" customWidth="1"/>
    <col min="2" max="2" width="23.3333333333333" style="48" customWidth="1"/>
    <col min="3" max="3" width="13.6666666666667" style="48" customWidth="1"/>
    <col min="4" max="4" width="18.5" style="48" customWidth="1"/>
    <col min="5" max="5" width="17.3333333333333" style="48" customWidth="1"/>
    <col min="6" max="6" width="15.5" style="48" customWidth="1"/>
    <col min="7" max="7" width="10.6666666666667" style="48" customWidth="1"/>
    <col min="8" max="8" width="16" style="48" customWidth="1"/>
    <col min="9" max="16384" width="9" style="48"/>
  </cols>
  <sheetData>
    <row r="1" s="46" customFormat="1" ht="30" customHeight="1" spans="1:16">
      <c r="A1" s="49" t="s">
        <v>1240</v>
      </c>
      <c r="B1" s="49"/>
      <c r="C1" s="49"/>
      <c r="D1" s="49"/>
      <c r="E1" s="49"/>
      <c r="F1" s="49"/>
      <c r="G1" s="49"/>
      <c r="H1" s="49"/>
    </row>
    <row r="2" s="77" customFormat="1" customHeight="1" spans="1:16">
      <c r="A2" s="50" t="str">
        <f>公用信息!E7</f>
        <v>评估基准日：2025年10月31日</v>
      </c>
      <c r="B2" s="50"/>
      <c r="C2" s="50"/>
      <c r="D2" s="50"/>
      <c r="E2" s="51"/>
      <c r="F2" s="51"/>
      <c r="G2" s="51"/>
      <c r="H2" s="51"/>
      <c r="I2" s="52"/>
      <c r="J2" s="52"/>
      <c r="K2" s="52"/>
      <c r="L2" s="52"/>
      <c r="M2" s="52"/>
      <c r="N2" s="52"/>
      <c r="O2" s="52"/>
    </row>
    <row r="3" s="77" customFormat="1" customHeight="1" spans="1:16">
      <c r="A3" s="50"/>
      <c r="B3" s="50"/>
      <c r="C3" s="50"/>
      <c r="D3" s="50"/>
      <c r="E3" s="51"/>
      <c r="F3" s="51"/>
      <c r="G3" s="51"/>
      <c r="H3" s="53" t="s">
        <v>1241</v>
      </c>
      <c r="I3" s="52"/>
      <c r="J3" s="52"/>
      <c r="K3" s="52"/>
      <c r="L3" s="52"/>
      <c r="M3" s="52"/>
      <c r="N3" s="52"/>
      <c r="O3" s="52"/>
    </row>
    <row r="4" s="77" customFormat="1" customHeight="1" spans="1:16">
      <c r="A4" s="90" t="str">
        <f>公用信息!E6</f>
        <v>被评估单位：杭州建德杭氧气体有限公司</v>
      </c>
      <c r="B4" s="52"/>
      <c r="C4" s="52"/>
      <c r="D4" s="52"/>
      <c r="E4" s="52"/>
      <c r="F4" s="52"/>
      <c r="G4" s="52"/>
      <c r="H4" s="55" t="e">
        <f>#REF!</f>
        <v>#REF!</v>
      </c>
      <c r="I4" s="52"/>
      <c r="J4" s="52"/>
      <c r="K4" s="52"/>
      <c r="L4" s="52"/>
      <c r="M4" s="52"/>
      <c r="N4" s="52"/>
      <c r="O4" s="52"/>
    </row>
    <row r="5" s="136" customFormat="1" ht="27.75" customHeight="1" spans="1:16">
      <c r="A5" s="56" t="s">
        <v>175</v>
      </c>
      <c r="B5" s="56" t="s">
        <v>1239</v>
      </c>
      <c r="C5" s="56" t="s">
        <v>526</v>
      </c>
      <c r="D5" s="57" t="s">
        <v>111</v>
      </c>
      <c r="E5" s="56" t="s">
        <v>112</v>
      </c>
      <c r="F5" s="56" t="s">
        <v>113</v>
      </c>
      <c r="G5" s="56" t="s">
        <v>114</v>
      </c>
      <c r="H5" s="56" t="s">
        <v>247</v>
      </c>
      <c r="I5" s="58"/>
      <c r="J5" s="58"/>
      <c r="K5" s="58"/>
      <c r="L5" s="58"/>
      <c r="M5" s="58"/>
      <c r="N5" s="58"/>
      <c r="O5" s="58"/>
      <c r="P5" s="80"/>
    </row>
    <row r="6" s="77" customFormat="1" ht="17.25" customHeight="1" spans="1:16">
      <c r="A6" s="56"/>
      <c r="B6" s="60"/>
      <c r="C6" s="61"/>
      <c r="D6" s="62"/>
      <c r="E6" s="62"/>
      <c r="F6" s="62">
        <f>E6-D6</f>
        <v>0</v>
      </c>
      <c r="G6" s="115" t="str">
        <f>IF(D6=0,"",F6/D6*100)</f>
        <v/>
      </c>
      <c r="H6" s="63"/>
      <c r="I6" s="64"/>
      <c r="J6" s="64"/>
      <c r="K6" s="64"/>
      <c r="L6" s="64"/>
      <c r="M6" s="64"/>
      <c r="N6" s="64"/>
      <c r="O6" s="64"/>
      <c r="P6" s="72"/>
    </row>
    <row r="7" s="77" customFormat="1" ht="17.25" customHeight="1" spans="1:16">
      <c r="A7" s="56"/>
      <c r="B7" s="60"/>
      <c r="C7" s="61"/>
      <c r="D7" s="62"/>
      <c r="E7" s="62"/>
      <c r="F7" s="62">
        <f t="shared" ref="F7:F26" si="0">E7-D7</f>
        <v>0</v>
      </c>
      <c r="G7" s="115" t="str">
        <f t="shared" ref="G7:G26" si="1">IF(D7=0,"",F7/D7*100)</f>
        <v/>
      </c>
      <c r="H7" s="63"/>
      <c r="I7" s="64"/>
      <c r="J7" s="64"/>
      <c r="K7" s="64"/>
      <c r="L7" s="64"/>
      <c r="M7" s="64"/>
      <c r="N7" s="64"/>
      <c r="O7" s="64"/>
      <c r="P7" s="72"/>
    </row>
    <row r="8" s="77" customFormat="1" ht="17.25" customHeight="1" spans="1:16">
      <c r="A8" s="56"/>
      <c r="B8" s="60"/>
      <c r="C8" s="61"/>
      <c r="D8" s="62"/>
      <c r="E8" s="62"/>
      <c r="F8" s="62">
        <f t="shared" si="0"/>
        <v>0</v>
      </c>
      <c r="G8" s="115" t="str">
        <f t="shared" si="1"/>
        <v/>
      </c>
      <c r="H8" s="63"/>
      <c r="I8" s="64"/>
      <c r="J8" s="64"/>
      <c r="K8" s="64"/>
      <c r="L8" s="64"/>
      <c r="M8" s="64"/>
      <c r="N8" s="64"/>
      <c r="O8" s="64"/>
      <c r="P8" s="72"/>
    </row>
    <row r="9" s="77" customFormat="1" ht="17.25" customHeight="1" spans="1:16">
      <c r="A9" s="56"/>
      <c r="B9" s="60"/>
      <c r="C9" s="61"/>
      <c r="D9" s="62"/>
      <c r="E9" s="62"/>
      <c r="F9" s="62">
        <f t="shared" si="0"/>
        <v>0</v>
      </c>
      <c r="G9" s="115" t="str">
        <f t="shared" si="1"/>
        <v/>
      </c>
      <c r="H9" s="63"/>
      <c r="I9" s="64"/>
      <c r="J9" s="64"/>
      <c r="K9" s="64"/>
      <c r="L9" s="64"/>
      <c r="M9" s="64"/>
      <c r="N9" s="64"/>
      <c r="O9" s="64"/>
      <c r="P9" s="72"/>
    </row>
    <row r="10" s="77" customFormat="1" ht="17.25" customHeight="1" spans="1:16">
      <c r="A10" s="56"/>
      <c r="B10" s="60"/>
      <c r="C10" s="61"/>
      <c r="D10" s="62"/>
      <c r="E10" s="62"/>
      <c r="F10" s="62">
        <f t="shared" si="0"/>
        <v>0</v>
      </c>
      <c r="G10" s="115" t="str">
        <f t="shared" si="1"/>
        <v/>
      </c>
      <c r="H10" s="63"/>
      <c r="I10" s="64"/>
      <c r="J10" s="64"/>
      <c r="K10" s="64"/>
      <c r="L10" s="64"/>
      <c r="M10" s="64"/>
      <c r="N10" s="64"/>
      <c r="O10" s="64"/>
      <c r="P10" s="72"/>
    </row>
    <row r="11" s="77" customFormat="1" ht="17.25" customHeight="1" spans="1:16">
      <c r="A11" s="56"/>
      <c r="B11" s="60"/>
      <c r="C11" s="61"/>
      <c r="D11" s="62"/>
      <c r="E11" s="62"/>
      <c r="F11" s="62">
        <f t="shared" si="0"/>
        <v>0</v>
      </c>
      <c r="G11" s="115" t="str">
        <f t="shared" si="1"/>
        <v/>
      </c>
      <c r="H11" s="63"/>
      <c r="I11" s="64"/>
      <c r="J11" s="64"/>
      <c r="K11" s="64"/>
      <c r="L11" s="64"/>
      <c r="M11" s="64"/>
      <c r="N11" s="64"/>
      <c r="O11" s="64"/>
      <c r="P11" s="72"/>
    </row>
    <row r="12" s="77" customFormat="1" ht="17.25" customHeight="1" spans="1:16">
      <c r="A12" s="56"/>
      <c r="B12" s="60"/>
      <c r="C12" s="61"/>
      <c r="D12" s="62"/>
      <c r="E12" s="62"/>
      <c r="F12" s="62">
        <f t="shared" si="0"/>
        <v>0</v>
      </c>
      <c r="G12" s="115" t="str">
        <f t="shared" si="1"/>
        <v/>
      </c>
      <c r="H12" s="63"/>
      <c r="I12" s="64"/>
      <c r="J12" s="64"/>
      <c r="K12" s="64"/>
      <c r="L12" s="64"/>
      <c r="M12" s="64"/>
      <c r="N12" s="64"/>
      <c r="O12" s="64"/>
      <c r="P12" s="72"/>
    </row>
    <row r="13" s="77" customFormat="1" ht="17.25" customHeight="1" spans="1:16">
      <c r="A13" s="56"/>
      <c r="B13" s="60"/>
      <c r="C13" s="61"/>
      <c r="D13" s="62"/>
      <c r="E13" s="62"/>
      <c r="F13" s="62">
        <f t="shared" si="0"/>
        <v>0</v>
      </c>
      <c r="G13" s="115" t="str">
        <f t="shared" si="1"/>
        <v/>
      </c>
      <c r="H13" s="63"/>
      <c r="I13" s="64"/>
      <c r="J13" s="64"/>
      <c r="K13" s="64"/>
      <c r="L13" s="64"/>
      <c r="M13" s="64"/>
      <c r="N13" s="64"/>
      <c r="O13" s="64"/>
      <c r="P13" s="72"/>
    </row>
    <row r="14" s="77" customFormat="1" ht="17.25" customHeight="1" spans="1:16">
      <c r="A14" s="56"/>
      <c r="B14" s="60"/>
      <c r="C14" s="61"/>
      <c r="D14" s="62"/>
      <c r="E14" s="62"/>
      <c r="F14" s="62">
        <f t="shared" si="0"/>
        <v>0</v>
      </c>
      <c r="G14" s="115" t="str">
        <f t="shared" si="1"/>
        <v/>
      </c>
      <c r="H14" s="63"/>
      <c r="I14" s="64"/>
      <c r="J14" s="64"/>
      <c r="K14" s="64"/>
      <c r="L14" s="64"/>
      <c r="M14" s="64"/>
      <c r="N14" s="64"/>
      <c r="O14" s="64"/>
      <c r="P14" s="72"/>
    </row>
    <row r="15" s="77" customFormat="1" ht="17.25" customHeight="1" spans="1:16">
      <c r="A15" s="56"/>
      <c r="B15" s="60"/>
      <c r="C15" s="61"/>
      <c r="D15" s="62"/>
      <c r="E15" s="62"/>
      <c r="F15" s="62">
        <f t="shared" si="0"/>
        <v>0</v>
      </c>
      <c r="G15" s="115" t="str">
        <f t="shared" si="1"/>
        <v/>
      </c>
      <c r="H15" s="63"/>
      <c r="I15" s="64"/>
      <c r="J15" s="64"/>
      <c r="K15" s="64"/>
      <c r="L15" s="64"/>
      <c r="M15" s="64"/>
      <c r="N15" s="64"/>
      <c r="O15" s="64"/>
      <c r="P15" s="72"/>
    </row>
    <row r="16" s="77" customFormat="1" ht="17.25" customHeight="1" spans="1:16">
      <c r="A16" s="56"/>
      <c r="B16" s="60"/>
      <c r="C16" s="61"/>
      <c r="D16" s="62"/>
      <c r="E16" s="62"/>
      <c r="F16" s="62">
        <f t="shared" si="0"/>
        <v>0</v>
      </c>
      <c r="G16" s="115" t="str">
        <f t="shared" si="1"/>
        <v/>
      </c>
      <c r="H16" s="63"/>
      <c r="I16" s="64"/>
      <c r="J16" s="64"/>
      <c r="K16" s="64"/>
      <c r="L16" s="64"/>
      <c r="M16" s="64"/>
      <c r="N16" s="64"/>
      <c r="O16" s="64"/>
      <c r="P16" s="72"/>
    </row>
    <row r="17" s="77" customFormat="1" ht="17.25" customHeight="1" spans="1:16">
      <c r="A17" s="56"/>
      <c r="B17" s="60"/>
      <c r="C17" s="61"/>
      <c r="D17" s="62"/>
      <c r="E17" s="62"/>
      <c r="F17" s="62">
        <f t="shared" si="0"/>
        <v>0</v>
      </c>
      <c r="G17" s="115" t="str">
        <f t="shared" si="1"/>
        <v/>
      </c>
      <c r="H17" s="63"/>
      <c r="I17" s="64"/>
      <c r="J17" s="64"/>
      <c r="K17" s="64"/>
      <c r="L17" s="64"/>
      <c r="M17" s="64"/>
      <c r="N17" s="64"/>
      <c r="O17" s="64"/>
      <c r="P17" s="72"/>
    </row>
    <row r="18" s="77" customFormat="1" ht="17.25" customHeight="1" spans="1:16">
      <c r="A18" s="56"/>
      <c r="B18" s="60"/>
      <c r="C18" s="61"/>
      <c r="D18" s="62"/>
      <c r="E18" s="62"/>
      <c r="F18" s="62">
        <f t="shared" si="0"/>
        <v>0</v>
      </c>
      <c r="G18" s="115" t="str">
        <f t="shared" si="1"/>
        <v/>
      </c>
      <c r="H18" s="63"/>
      <c r="I18" s="64"/>
      <c r="J18" s="64"/>
      <c r="K18" s="64"/>
      <c r="L18" s="64"/>
      <c r="M18" s="64"/>
      <c r="N18" s="64"/>
      <c r="O18" s="64"/>
      <c r="P18" s="72"/>
    </row>
    <row r="19" s="77" customFormat="1" ht="17.25" customHeight="1" spans="1:16">
      <c r="A19" s="56"/>
      <c r="B19" s="60"/>
      <c r="C19" s="61"/>
      <c r="D19" s="62"/>
      <c r="E19" s="62"/>
      <c r="F19" s="62">
        <f t="shared" si="0"/>
        <v>0</v>
      </c>
      <c r="G19" s="115" t="str">
        <f t="shared" si="1"/>
        <v/>
      </c>
      <c r="H19" s="63"/>
      <c r="I19" s="64"/>
      <c r="J19" s="64"/>
      <c r="K19" s="64"/>
      <c r="L19" s="64"/>
      <c r="M19" s="64"/>
      <c r="N19" s="64"/>
      <c r="O19" s="64"/>
      <c r="P19" s="72"/>
    </row>
    <row r="20" s="77" customFormat="1" ht="17.25" customHeight="1" spans="1:16">
      <c r="A20" s="56"/>
      <c r="B20" s="60"/>
      <c r="C20" s="61"/>
      <c r="D20" s="62"/>
      <c r="E20" s="62"/>
      <c r="F20" s="62">
        <f t="shared" si="0"/>
        <v>0</v>
      </c>
      <c r="G20" s="115" t="str">
        <f t="shared" si="1"/>
        <v/>
      </c>
      <c r="H20" s="63"/>
      <c r="I20" s="64"/>
      <c r="J20" s="64"/>
      <c r="K20" s="64"/>
      <c r="L20" s="64"/>
      <c r="M20" s="64"/>
      <c r="N20" s="64"/>
      <c r="O20" s="64"/>
      <c r="P20" s="72"/>
    </row>
    <row r="21" s="77" customFormat="1" ht="17.25" customHeight="1" spans="1:16">
      <c r="A21" s="56"/>
      <c r="B21" s="60"/>
      <c r="C21" s="61"/>
      <c r="D21" s="62"/>
      <c r="E21" s="62"/>
      <c r="F21" s="62">
        <f t="shared" si="0"/>
        <v>0</v>
      </c>
      <c r="G21" s="115" t="str">
        <f t="shared" si="1"/>
        <v/>
      </c>
      <c r="H21" s="63"/>
      <c r="I21" s="64"/>
      <c r="J21" s="64"/>
      <c r="K21" s="64"/>
      <c r="L21" s="64"/>
      <c r="M21" s="64"/>
      <c r="N21" s="64"/>
      <c r="O21" s="64"/>
      <c r="P21" s="72"/>
    </row>
    <row r="22" s="77" customFormat="1" ht="17.25" customHeight="1" spans="1:16">
      <c r="A22" s="56"/>
      <c r="B22" s="60"/>
      <c r="C22" s="61"/>
      <c r="D22" s="62"/>
      <c r="E22" s="62"/>
      <c r="F22" s="62">
        <f t="shared" si="0"/>
        <v>0</v>
      </c>
      <c r="G22" s="115" t="str">
        <f t="shared" si="1"/>
        <v/>
      </c>
      <c r="H22" s="63"/>
      <c r="I22" s="64"/>
      <c r="J22" s="64"/>
      <c r="K22" s="64"/>
      <c r="L22" s="64"/>
      <c r="M22" s="64"/>
      <c r="N22" s="64"/>
      <c r="O22" s="64"/>
      <c r="P22" s="72"/>
    </row>
    <row r="23" s="77" customFormat="1" ht="17.25" customHeight="1" spans="1:16">
      <c r="A23" s="56"/>
      <c r="B23" s="60"/>
      <c r="C23" s="61"/>
      <c r="D23" s="62"/>
      <c r="E23" s="62"/>
      <c r="F23" s="62">
        <f t="shared" si="0"/>
        <v>0</v>
      </c>
      <c r="G23" s="115" t="str">
        <f t="shared" si="1"/>
        <v/>
      </c>
      <c r="H23" s="63"/>
      <c r="I23" s="64"/>
      <c r="J23" s="64"/>
      <c r="K23" s="64"/>
      <c r="L23" s="64"/>
      <c r="M23" s="64"/>
      <c r="N23" s="64"/>
      <c r="O23" s="64"/>
      <c r="P23" s="72"/>
    </row>
    <row r="24" s="77" customFormat="1" ht="17.25" customHeight="1" spans="1:16">
      <c r="A24" s="67" t="s">
        <v>309</v>
      </c>
      <c r="B24" s="57"/>
      <c r="C24" s="61"/>
      <c r="D24" s="62">
        <f>ROUND(SUM(D6:D23),2)</f>
        <v>0</v>
      </c>
      <c r="E24" s="62">
        <f>ROUND(SUM(E6:E23),2)</f>
        <v>0</v>
      </c>
      <c r="F24" s="62">
        <f t="shared" si="0"/>
        <v>0</v>
      </c>
      <c r="G24" s="115" t="str">
        <f t="shared" si="1"/>
        <v/>
      </c>
      <c r="H24" s="63"/>
      <c r="I24" s="64"/>
      <c r="J24" s="64"/>
      <c r="K24" s="64"/>
      <c r="L24" s="64"/>
      <c r="M24" s="64"/>
      <c r="N24" s="64"/>
      <c r="O24" s="64"/>
      <c r="P24" s="72"/>
    </row>
    <row r="25" s="77" customFormat="1" ht="17.25" customHeight="1" spans="1:16">
      <c r="A25" s="67" t="s">
        <v>1242</v>
      </c>
      <c r="B25" s="57"/>
      <c r="C25" s="61"/>
      <c r="D25" s="62"/>
      <c r="E25" s="62"/>
      <c r="F25" s="62">
        <f t="shared" si="0"/>
        <v>0</v>
      </c>
      <c r="G25" s="115" t="str">
        <f t="shared" si="1"/>
        <v/>
      </c>
      <c r="H25" s="63"/>
      <c r="I25" s="64"/>
      <c r="J25" s="64"/>
      <c r="K25" s="64"/>
      <c r="L25" s="64"/>
      <c r="M25" s="64"/>
      <c r="N25" s="64"/>
      <c r="O25" s="64"/>
      <c r="P25" s="72"/>
    </row>
    <row r="26" s="77" customFormat="1" ht="17.25" customHeight="1" spans="1:16">
      <c r="A26" s="67" t="s">
        <v>1243</v>
      </c>
      <c r="B26" s="57"/>
      <c r="C26" s="61"/>
      <c r="D26" s="62">
        <f>D24-D25</f>
        <v>0</v>
      </c>
      <c r="E26" s="62">
        <f>E24-E25</f>
        <v>0</v>
      </c>
      <c r="F26" s="62">
        <f t="shared" si="0"/>
        <v>0</v>
      </c>
      <c r="G26" s="115" t="str">
        <f t="shared" si="1"/>
        <v/>
      </c>
      <c r="H26" s="63"/>
      <c r="I26" s="64"/>
      <c r="J26" s="64"/>
      <c r="K26" s="64"/>
      <c r="L26" s="64"/>
      <c r="M26" s="64"/>
      <c r="N26" s="64"/>
      <c r="O26" s="64"/>
      <c r="P26" s="72"/>
    </row>
    <row r="27" customHeight="1" spans="1:16">
      <c r="A27" s="68"/>
      <c r="B27" s="68"/>
      <c r="C27" s="68"/>
      <c r="D27" s="68"/>
      <c r="E27" s="84"/>
      <c r="F27" s="84"/>
      <c r="G27" s="84"/>
      <c r="H27" s="84"/>
      <c r="I27" s="64"/>
      <c r="J27" s="64"/>
      <c r="K27" s="64"/>
      <c r="L27" s="64"/>
      <c r="M27" s="64"/>
      <c r="N27" s="64"/>
      <c r="O27" s="64"/>
      <c r="P27" s="65"/>
    </row>
    <row r="28" customHeight="1" spans="1:16">
      <c r="A28" s="71"/>
      <c r="B28" s="64"/>
      <c r="C28" s="64"/>
      <c r="D28" s="64"/>
      <c r="E28" s="64"/>
      <c r="F28" s="64"/>
      <c r="G28" s="64"/>
      <c r="H28" s="64"/>
      <c r="I28" s="64"/>
      <c r="J28" s="64"/>
      <c r="K28" s="64"/>
      <c r="L28" s="64"/>
      <c r="M28" s="64"/>
      <c r="N28" s="64"/>
      <c r="O28" s="64"/>
      <c r="P28" s="65"/>
    </row>
    <row r="29" customHeight="1" spans="1:16">
      <c r="A29" s="64"/>
      <c r="B29" s="64"/>
      <c r="C29" s="64"/>
      <c r="D29" s="64"/>
      <c r="E29" s="64"/>
      <c r="F29" s="64"/>
      <c r="G29" s="64"/>
      <c r="H29" s="64"/>
      <c r="I29" s="64"/>
      <c r="J29" s="64"/>
      <c r="K29" s="64"/>
      <c r="L29" s="64"/>
      <c r="M29" s="64"/>
      <c r="N29" s="64"/>
      <c r="O29" s="64"/>
      <c r="P29" s="65"/>
    </row>
    <row r="30" customHeight="1" spans="1:16">
      <c r="A30" s="64"/>
      <c r="B30" s="64"/>
      <c r="C30" s="64"/>
      <c r="D30" s="64"/>
      <c r="E30" s="64"/>
      <c r="F30" s="64"/>
      <c r="G30" s="64"/>
      <c r="H30" s="64"/>
      <c r="I30" s="64"/>
      <c r="J30" s="64"/>
      <c r="K30" s="64"/>
      <c r="L30" s="64"/>
      <c r="M30" s="64"/>
      <c r="N30" s="64"/>
      <c r="O30" s="64"/>
      <c r="P30" s="65"/>
    </row>
    <row r="31" customHeight="1" spans="1:16">
      <c r="A31" s="64"/>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75"/>
      <c r="B71" s="75"/>
      <c r="C71" s="75"/>
      <c r="D71" s="75"/>
      <c r="E71" s="75"/>
      <c r="F71" s="75"/>
      <c r="G71" s="75"/>
      <c r="H71" s="75"/>
      <c r="I71" s="75"/>
      <c r="J71" s="75"/>
      <c r="K71" s="75"/>
      <c r="L71" s="75"/>
      <c r="M71" s="75"/>
      <c r="N71" s="75"/>
      <c r="O71" s="75"/>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6"/>
      <c r="B76" s="76"/>
      <c r="C76" s="76"/>
      <c r="D76" s="76"/>
      <c r="E76" s="76"/>
      <c r="F76" s="76"/>
      <c r="G76" s="76"/>
      <c r="H76" s="76"/>
      <c r="I76" s="76"/>
      <c r="J76" s="76"/>
      <c r="K76" s="76"/>
      <c r="L76" s="76"/>
      <c r="M76" s="76"/>
      <c r="N76" s="76"/>
      <c r="O76" s="76"/>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sheetData>
  <mergeCells count="5">
    <mergeCell ref="A1:H1"/>
    <mergeCell ref="A2:H2"/>
    <mergeCell ref="A24:B24"/>
    <mergeCell ref="A25:B25"/>
    <mergeCell ref="A26:B26"/>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P88"/>
  <sheetViews>
    <sheetView showZeros="0" view="pageBreakPreview" zoomScaleNormal="100" workbookViewId="0">
      <selection activeCell="F4" sqref="F4:G4"/>
    </sheetView>
  </sheetViews>
  <sheetFormatPr defaultColWidth="9" defaultRowHeight="15.75" customHeight="1"/>
  <cols>
    <col min="1" max="1" width="4.66666666666667" style="48" customWidth="1"/>
    <col min="2" max="2" width="19.1666666666667" style="48" customWidth="1"/>
    <col min="3" max="3" width="17.5" style="48" customWidth="1"/>
    <col min="4" max="4" width="9.5" style="48" customWidth="1"/>
    <col min="5" max="5" width="13" style="48" customWidth="1" outlineLevel="1"/>
    <col min="6" max="6" width="13.5" style="48" customWidth="1" outlineLevel="1"/>
    <col min="7" max="7" width="15.5" style="48" customWidth="1"/>
    <col min="8" max="8" width="13.5" style="48" customWidth="1"/>
    <col min="9" max="9" width="10.5" style="48" customWidth="1"/>
    <col min="10" max="10" width="7.33333333333333" style="48" customWidth="1"/>
    <col min="11" max="11" width="8.16666666666667" style="48" customWidth="1"/>
    <col min="12" max="16384" width="9" style="48"/>
  </cols>
  <sheetData>
    <row r="1" s="46" customFormat="1" ht="30" customHeight="1" spans="1:16">
      <c r="A1" s="49" t="s">
        <v>263</v>
      </c>
      <c r="B1" s="49"/>
      <c r="C1" s="49"/>
      <c r="D1" s="49"/>
      <c r="E1" s="49"/>
      <c r="F1" s="49"/>
      <c r="G1" s="49"/>
      <c r="H1" s="49"/>
      <c r="I1" s="49"/>
      <c r="J1" s="49"/>
      <c r="K1" s="49"/>
    </row>
    <row r="2" s="77" customFormat="1" ht="14.25" customHeight="1" spans="1:16">
      <c r="A2" s="50" t="str">
        <f>公用信息!E7</f>
        <v>评估基准日：2025年10月31日</v>
      </c>
      <c r="B2" s="50"/>
      <c r="C2" s="50"/>
      <c r="D2" s="50"/>
      <c r="E2" s="50"/>
      <c r="F2" s="50"/>
      <c r="G2" s="50"/>
      <c r="H2" s="51"/>
      <c r="I2" s="51"/>
      <c r="J2" s="51"/>
      <c r="K2" s="52"/>
      <c r="L2" s="52"/>
      <c r="M2" s="52"/>
      <c r="N2" s="52"/>
      <c r="O2" s="52"/>
    </row>
    <row r="3" s="77" customFormat="1" ht="14.25" customHeight="1" spans="1:16">
      <c r="A3" s="50"/>
      <c r="B3" s="50"/>
      <c r="C3" s="50"/>
      <c r="D3" s="50"/>
      <c r="E3" s="50"/>
      <c r="F3" s="50"/>
      <c r="G3" s="50"/>
      <c r="H3" s="51"/>
      <c r="I3" s="51"/>
      <c r="J3" s="53" t="s">
        <v>264</v>
      </c>
      <c r="K3" s="53"/>
      <c r="L3" s="52"/>
      <c r="M3" s="52"/>
      <c r="N3" s="52"/>
      <c r="O3" s="52"/>
    </row>
    <row r="4" s="77" customFormat="1" customHeight="1" spans="1:16">
      <c r="A4" s="90" t="str">
        <f>公用信息!E6</f>
        <v>被评估单位：杭州建德杭氧气体有限公司</v>
      </c>
      <c r="B4" s="52"/>
      <c r="C4" s="52"/>
      <c r="D4" s="52"/>
      <c r="E4" s="52"/>
      <c r="F4" s="52"/>
      <c r="G4" s="52"/>
      <c r="H4" s="52"/>
      <c r="I4" s="385" t="e">
        <f>#REF!</f>
        <v>#REF!</v>
      </c>
      <c r="J4" s="385"/>
      <c r="K4" s="385"/>
      <c r="L4" s="52"/>
      <c r="M4" s="52"/>
      <c r="N4" s="52"/>
      <c r="O4" s="52"/>
    </row>
    <row r="5" s="78" customFormat="1" ht="18.75" customHeight="1" spans="1:16">
      <c r="A5" s="110" t="s">
        <v>175</v>
      </c>
      <c r="B5" s="110" t="s">
        <v>265</v>
      </c>
      <c r="C5" s="110" t="s">
        <v>266</v>
      </c>
      <c r="D5" s="110" t="s">
        <v>258</v>
      </c>
      <c r="E5" s="110" t="s">
        <v>259</v>
      </c>
      <c r="F5" s="110" t="s">
        <v>260</v>
      </c>
      <c r="G5" s="110" t="s">
        <v>111</v>
      </c>
      <c r="H5" s="110" t="s">
        <v>112</v>
      </c>
      <c r="I5" s="110" t="s">
        <v>113</v>
      </c>
      <c r="J5" s="110" t="s">
        <v>261</v>
      </c>
      <c r="K5" s="110" t="s">
        <v>247</v>
      </c>
      <c r="L5" s="58"/>
      <c r="M5" s="58"/>
      <c r="N5" s="58"/>
      <c r="O5" s="58"/>
      <c r="P5" s="80"/>
    </row>
    <row r="6" s="78" customFormat="1" ht="18.75" customHeight="1" spans="1:16">
      <c r="A6" s="110"/>
      <c r="B6" s="380"/>
      <c r="C6" s="386"/>
      <c r="D6" s="387"/>
      <c r="E6" s="388"/>
      <c r="F6" s="389"/>
      <c r="G6" s="388"/>
      <c r="H6" s="388"/>
      <c r="I6" s="62">
        <f>H6-G6</f>
        <v>0</v>
      </c>
      <c r="J6" s="62" t="str">
        <f t="shared" ref="J6:J29" si="0">IF(G6=0,"",I6/G6*100)</f>
        <v/>
      </c>
      <c r="K6" s="110"/>
      <c r="L6" s="58"/>
      <c r="M6" s="58"/>
      <c r="N6" s="58"/>
      <c r="O6" s="58"/>
      <c r="P6" s="80"/>
    </row>
    <row r="7" s="78" customFormat="1" ht="18.75" customHeight="1" spans="1:16">
      <c r="A7" s="110"/>
      <c r="B7" s="380"/>
      <c r="C7" s="386"/>
      <c r="D7" s="110"/>
      <c r="E7" s="388"/>
      <c r="F7" s="389"/>
      <c r="G7" s="388"/>
      <c r="H7" s="388"/>
      <c r="I7" s="62">
        <f t="shared" ref="I7:I29" si="1">H7-G7</f>
        <v>0</v>
      </c>
      <c r="J7" s="62" t="str">
        <f t="shared" si="0"/>
        <v/>
      </c>
      <c r="K7" s="110"/>
      <c r="L7" s="58"/>
      <c r="M7" s="58"/>
      <c r="N7" s="58"/>
      <c r="O7" s="58"/>
      <c r="P7" s="80"/>
    </row>
    <row r="8" s="78" customFormat="1" ht="18.75" customHeight="1" spans="1:16">
      <c r="A8" s="110"/>
      <c r="B8" s="390"/>
      <c r="C8" s="386"/>
      <c r="D8" s="110"/>
      <c r="E8" s="388"/>
      <c r="F8" s="389"/>
      <c r="G8" s="388"/>
      <c r="H8" s="388"/>
      <c r="I8" s="62">
        <f t="shared" si="1"/>
        <v>0</v>
      </c>
      <c r="J8" s="62" t="str">
        <f t="shared" si="0"/>
        <v/>
      </c>
      <c r="K8" s="110"/>
      <c r="L8" s="58"/>
      <c r="M8" s="58"/>
      <c r="N8" s="58"/>
      <c r="O8" s="58"/>
      <c r="P8" s="80"/>
    </row>
    <row r="9" s="77" customFormat="1" ht="16.5" customHeight="1" spans="1:16">
      <c r="A9" s="56"/>
      <c r="B9" s="60"/>
      <c r="C9" s="179"/>
      <c r="D9" s="179"/>
      <c r="E9" s="388"/>
      <c r="F9" s="391"/>
      <c r="G9" s="388"/>
      <c r="H9" s="388"/>
      <c r="I9" s="62">
        <f t="shared" si="1"/>
        <v>0</v>
      </c>
      <c r="J9" s="62" t="str">
        <f t="shared" si="0"/>
        <v/>
      </c>
      <c r="K9" s="63"/>
      <c r="L9" s="64"/>
      <c r="M9" s="64"/>
      <c r="N9" s="64"/>
      <c r="O9" s="64"/>
      <c r="P9" s="72"/>
    </row>
    <row r="10" s="77" customFormat="1" ht="16.5" customHeight="1" spans="1:16">
      <c r="A10" s="56"/>
      <c r="B10" s="60"/>
      <c r="C10" s="179"/>
      <c r="D10" s="179"/>
      <c r="E10" s="388"/>
      <c r="F10" s="391"/>
      <c r="G10" s="388"/>
      <c r="H10" s="388"/>
      <c r="I10" s="62">
        <f t="shared" si="1"/>
        <v>0</v>
      </c>
      <c r="J10" s="62" t="str">
        <f t="shared" si="0"/>
        <v/>
      </c>
      <c r="K10" s="63"/>
      <c r="L10" s="64"/>
      <c r="M10" s="64"/>
      <c r="N10" s="64"/>
      <c r="O10" s="64"/>
      <c r="P10" s="72"/>
    </row>
    <row r="11" s="77" customFormat="1" ht="16.5" customHeight="1" spans="1:16">
      <c r="A11" s="56"/>
      <c r="B11" s="60"/>
      <c r="C11" s="179"/>
      <c r="D11" s="179"/>
      <c r="E11" s="388"/>
      <c r="F11" s="391"/>
      <c r="G11" s="388"/>
      <c r="H11" s="388"/>
      <c r="I11" s="62">
        <f t="shared" si="1"/>
        <v>0</v>
      </c>
      <c r="J11" s="62" t="str">
        <f t="shared" si="0"/>
        <v/>
      </c>
      <c r="K11" s="63"/>
      <c r="L11" s="64"/>
      <c r="M11" s="64"/>
      <c r="N11" s="64"/>
      <c r="O11" s="64"/>
      <c r="P11" s="72"/>
    </row>
    <row r="12" s="77" customFormat="1" ht="16.5" customHeight="1" spans="1:16">
      <c r="A12" s="56"/>
      <c r="B12" s="60"/>
      <c r="C12" s="179"/>
      <c r="D12" s="179"/>
      <c r="E12" s="388"/>
      <c r="F12" s="391"/>
      <c r="G12" s="388"/>
      <c r="H12" s="388"/>
      <c r="I12" s="62">
        <f t="shared" si="1"/>
        <v>0</v>
      </c>
      <c r="J12" s="62" t="str">
        <f t="shared" si="0"/>
        <v/>
      </c>
      <c r="K12" s="63"/>
      <c r="L12" s="64"/>
      <c r="M12" s="64"/>
      <c r="N12" s="64"/>
      <c r="O12" s="64"/>
      <c r="P12" s="72"/>
    </row>
    <row r="13" s="77" customFormat="1" ht="16.5" customHeight="1" spans="1:16">
      <c r="A13" s="56"/>
      <c r="B13" s="60"/>
      <c r="C13" s="179"/>
      <c r="D13" s="179"/>
      <c r="E13" s="388"/>
      <c r="F13" s="391"/>
      <c r="G13" s="388"/>
      <c r="H13" s="388"/>
      <c r="I13" s="62">
        <f t="shared" si="1"/>
        <v>0</v>
      </c>
      <c r="J13" s="62" t="str">
        <f t="shared" si="0"/>
        <v/>
      </c>
      <c r="K13" s="63"/>
      <c r="L13" s="64"/>
      <c r="M13" s="64"/>
      <c r="N13" s="64"/>
      <c r="O13" s="64"/>
      <c r="P13" s="72"/>
    </row>
    <row r="14" s="77" customFormat="1" ht="16.5" customHeight="1" spans="1:16">
      <c r="A14" s="56"/>
      <c r="B14" s="60"/>
      <c r="C14" s="179"/>
      <c r="D14" s="179"/>
      <c r="E14" s="388"/>
      <c r="F14" s="391"/>
      <c r="G14" s="388"/>
      <c r="H14" s="388"/>
      <c r="I14" s="62">
        <f t="shared" si="1"/>
        <v>0</v>
      </c>
      <c r="J14" s="62" t="str">
        <f t="shared" si="0"/>
        <v/>
      </c>
      <c r="K14" s="63"/>
      <c r="L14" s="64"/>
      <c r="M14" s="64"/>
      <c r="N14" s="64"/>
      <c r="O14" s="64"/>
      <c r="P14" s="72"/>
    </row>
    <row r="15" s="77" customFormat="1" ht="16.5" customHeight="1" spans="1:16">
      <c r="A15" s="56"/>
      <c r="B15" s="60"/>
      <c r="C15" s="179"/>
      <c r="D15" s="179"/>
      <c r="E15" s="388"/>
      <c r="F15" s="391"/>
      <c r="G15" s="388"/>
      <c r="H15" s="388"/>
      <c r="I15" s="62">
        <f t="shared" si="1"/>
        <v>0</v>
      </c>
      <c r="J15" s="62" t="str">
        <f t="shared" si="0"/>
        <v/>
      </c>
      <c r="K15" s="63"/>
      <c r="L15" s="64"/>
      <c r="M15" s="64"/>
      <c r="N15" s="64"/>
      <c r="O15" s="64"/>
      <c r="P15" s="72"/>
    </row>
    <row r="16" s="77" customFormat="1" ht="16.5" customHeight="1" spans="1:16">
      <c r="A16" s="56"/>
      <c r="B16" s="60"/>
      <c r="C16" s="179"/>
      <c r="D16" s="179"/>
      <c r="E16" s="388"/>
      <c r="F16" s="391"/>
      <c r="G16" s="388"/>
      <c r="H16" s="388"/>
      <c r="I16" s="62">
        <f t="shared" si="1"/>
        <v>0</v>
      </c>
      <c r="J16" s="62" t="str">
        <f t="shared" si="0"/>
        <v/>
      </c>
      <c r="K16" s="63"/>
      <c r="L16" s="64"/>
      <c r="M16" s="64"/>
      <c r="N16" s="64"/>
      <c r="O16" s="64"/>
      <c r="P16" s="72"/>
    </row>
    <row r="17" s="77" customFormat="1" ht="16.5" customHeight="1" spans="1:16">
      <c r="A17" s="56"/>
      <c r="B17" s="60"/>
      <c r="C17" s="179"/>
      <c r="D17" s="179"/>
      <c r="E17" s="388"/>
      <c r="F17" s="391"/>
      <c r="G17" s="388"/>
      <c r="H17" s="388"/>
      <c r="I17" s="62">
        <f t="shared" si="1"/>
        <v>0</v>
      </c>
      <c r="J17" s="62" t="str">
        <f t="shared" si="0"/>
        <v/>
      </c>
      <c r="K17" s="63"/>
      <c r="L17" s="64"/>
      <c r="M17" s="64"/>
      <c r="N17" s="64"/>
      <c r="O17" s="64"/>
      <c r="P17" s="72"/>
    </row>
    <row r="18" s="77" customFormat="1" ht="16.5" customHeight="1" spans="1:16">
      <c r="A18" s="56"/>
      <c r="B18" s="60"/>
      <c r="C18" s="179"/>
      <c r="D18" s="179"/>
      <c r="E18" s="388"/>
      <c r="F18" s="391"/>
      <c r="G18" s="388"/>
      <c r="H18" s="388"/>
      <c r="I18" s="62">
        <f t="shared" si="1"/>
        <v>0</v>
      </c>
      <c r="J18" s="62" t="str">
        <f t="shared" si="0"/>
        <v/>
      </c>
      <c r="K18" s="63"/>
      <c r="L18" s="64"/>
      <c r="M18" s="64"/>
      <c r="N18" s="64"/>
      <c r="O18" s="64"/>
      <c r="P18" s="72"/>
    </row>
    <row r="19" s="77" customFormat="1" ht="16.5" customHeight="1" spans="1:16">
      <c r="A19" s="56"/>
      <c r="B19" s="60"/>
      <c r="C19" s="179"/>
      <c r="D19" s="179"/>
      <c r="E19" s="388"/>
      <c r="F19" s="391"/>
      <c r="G19" s="388"/>
      <c r="H19" s="388"/>
      <c r="I19" s="62">
        <f t="shared" si="1"/>
        <v>0</v>
      </c>
      <c r="J19" s="62" t="str">
        <f t="shared" si="0"/>
        <v/>
      </c>
      <c r="K19" s="63"/>
      <c r="L19" s="64"/>
      <c r="M19" s="64"/>
      <c r="N19" s="64"/>
      <c r="O19" s="64"/>
      <c r="P19" s="72"/>
    </row>
    <row r="20" s="77" customFormat="1" ht="16.5" customHeight="1" spans="1:16">
      <c r="A20" s="56"/>
      <c r="B20" s="60"/>
      <c r="C20" s="179"/>
      <c r="D20" s="179"/>
      <c r="E20" s="388"/>
      <c r="F20" s="391"/>
      <c r="G20" s="388"/>
      <c r="H20" s="388"/>
      <c r="I20" s="62">
        <f t="shared" si="1"/>
        <v>0</v>
      </c>
      <c r="J20" s="62" t="str">
        <f t="shared" si="0"/>
        <v/>
      </c>
      <c r="K20" s="63"/>
      <c r="L20" s="64"/>
      <c r="M20" s="64"/>
      <c r="N20" s="64"/>
      <c r="O20" s="64"/>
      <c r="P20" s="72"/>
    </row>
    <row r="21" s="77" customFormat="1" ht="16.5" customHeight="1" spans="1:16">
      <c r="A21" s="56"/>
      <c r="B21" s="60"/>
      <c r="C21" s="179"/>
      <c r="D21" s="179"/>
      <c r="E21" s="388"/>
      <c r="F21" s="391"/>
      <c r="G21" s="388"/>
      <c r="H21" s="388"/>
      <c r="I21" s="62">
        <f t="shared" si="1"/>
        <v>0</v>
      </c>
      <c r="J21" s="62" t="str">
        <f t="shared" si="0"/>
        <v/>
      </c>
      <c r="K21" s="63"/>
      <c r="L21" s="64"/>
      <c r="M21" s="64"/>
      <c r="N21" s="64"/>
      <c r="O21" s="64"/>
      <c r="P21" s="72"/>
    </row>
    <row r="22" s="77" customFormat="1" ht="16.5" customHeight="1" spans="1:16">
      <c r="A22" s="56"/>
      <c r="B22" s="60"/>
      <c r="C22" s="179"/>
      <c r="D22" s="179"/>
      <c r="E22" s="388"/>
      <c r="F22" s="391"/>
      <c r="G22" s="388"/>
      <c r="H22" s="388"/>
      <c r="I22" s="62">
        <f t="shared" si="1"/>
        <v>0</v>
      </c>
      <c r="J22" s="62" t="str">
        <f t="shared" si="0"/>
        <v/>
      </c>
      <c r="K22" s="63"/>
      <c r="L22" s="64"/>
      <c r="M22" s="64"/>
      <c r="N22" s="64"/>
      <c r="O22" s="64"/>
      <c r="P22" s="72"/>
    </row>
    <row r="23" s="77" customFormat="1" ht="16.5" customHeight="1" spans="1:16">
      <c r="A23" s="56"/>
      <c r="B23" s="60"/>
      <c r="C23" s="179"/>
      <c r="D23" s="179"/>
      <c r="E23" s="388"/>
      <c r="F23" s="391"/>
      <c r="G23" s="388"/>
      <c r="H23" s="388"/>
      <c r="I23" s="62">
        <f t="shared" si="1"/>
        <v>0</v>
      </c>
      <c r="J23" s="62" t="str">
        <f t="shared" si="0"/>
        <v/>
      </c>
      <c r="K23" s="63"/>
      <c r="L23" s="64"/>
      <c r="M23" s="64"/>
      <c r="N23" s="64"/>
      <c r="O23" s="64"/>
      <c r="P23" s="72"/>
    </row>
    <row r="24" s="77" customFormat="1" ht="16.5" customHeight="1" spans="1:16">
      <c r="A24" s="56"/>
      <c r="B24" s="60"/>
      <c r="C24" s="179"/>
      <c r="D24" s="179"/>
      <c r="E24" s="388"/>
      <c r="F24" s="391"/>
      <c r="G24" s="388"/>
      <c r="H24" s="388"/>
      <c r="I24" s="62">
        <f t="shared" si="1"/>
        <v>0</v>
      </c>
      <c r="J24" s="62" t="str">
        <f t="shared" si="0"/>
        <v/>
      </c>
      <c r="K24" s="63"/>
      <c r="L24" s="64"/>
      <c r="M24" s="64"/>
      <c r="N24" s="64"/>
      <c r="O24" s="64"/>
      <c r="P24" s="72"/>
    </row>
    <row r="25" s="77" customFormat="1" ht="16.5" customHeight="1" spans="1:16">
      <c r="A25" s="56"/>
      <c r="B25" s="60"/>
      <c r="C25" s="179"/>
      <c r="D25" s="179"/>
      <c r="E25" s="388"/>
      <c r="F25" s="391"/>
      <c r="G25" s="388"/>
      <c r="H25" s="388"/>
      <c r="I25" s="62">
        <f t="shared" si="1"/>
        <v>0</v>
      </c>
      <c r="J25" s="62" t="str">
        <f t="shared" si="0"/>
        <v/>
      </c>
      <c r="K25" s="63"/>
      <c r="L25" s="64"/>
      <c r="M25" s="64"/>
      <c r="N25" s="64"/>
      <c r="O25" s="64"/>
      <c r="P25" s="72"/>
    </row>
    <row r="26" s="77" customFormat="1" ht="16.5" customHeight="1" spans="1:16">
      <c r="A26" s="56"/>
      <c r="B26" s="60"/>
      <c r="C26" s="179"/>
      <c r="D26" s="179"/>
      <c r="E26" s="388"/>
      <c r="F26" s="391"/>
      <c r="G26" s="388"/>
      <c r="H26" s="388"/>
      <c r="I26" s="62">
        <f t="shared" si="1"/>
        <v>0</v>
      </c>
      <c r="J26" s="62" t="str">
        <f t="shared" si="0"/>
        <v/>
      </c>
      <c r="K26" s="63"/>
      <c r="L26" s="64"/>
      <c r="M26" s="64"/>
      <c r="N26" s="64"/>
      <c r="O26" s="64"/>
      <c r="P26" s="72"/>
    </row>
    <row r="27" s="77" customFormat="1" ht="16.5" customHeight="1" spans="1:16">
      <c r="A27" s="56"/>
      <c r="B27" s="60"/>
      <c r="C27" s="179"/>
      <c r="D27" s="179"/>
      <c r="E27" s="388"/>
      <c r="F27" s="391"/>
      <c r="G27" s="388"/>
      <c r="H27" s="388"/>
      <c r="I27" s="62">
        <f t="shared" si="1"/>
        <v>0</v>
      </c>
      <c r="J27" s="62" t="str">
        <f t="shared" si="0"/>
        <v/>
      </c>
      <c r="K27" s="63"/>
      <c r="L27" s="64"/>
      <c r="M27" s="64"/>
      <c r="N27" s="64"/>
      <c r="O27" s="64"/>
      <c r="P27" s="72"/>
    </row>
    <row r="28" s="77" customFormat="1" ht="16.5" customHeight="1" spans="1:16">
      <c r="A28" s="56"/>
      <c r="B28" s="60"/>
      <c r="C28" s="179"/>
      <c r="D28" s="179"/>
      <c r="E28" s="388"/>
      <c r="F28" s="391"/>
      <c r="G28" s="388"/>
      <c r="H28" s="388"/>
      <c r="I28" s="62">
        <f t="shared" si="1"/>
        <v>0</v>
      </c>
      <c r="J28" s="62" t="str">
        <f t="shared" si="0"/>
        <v/>
      </c>
      <c r="K28" s="63"/>
      <c r="L28" s="64"/>
      <c r="M28" s="64"/>
      <c r="N28" s="64"/>
      <c r="O28" s="64"/>
      <c r="P28" s="72"/>
    </row>
    <row r="29" s="77" customFormat="1" ht="16.5" customHeight="1" spans="1:16">
      <c r="A29" s="56"/>
      <c r="B29" s="60"/>
      <c r="C29" s="179"/>
      <c r="D29" s="179"/>
      <c r="E29" s="388"/>
      <c r="F29" s="391"/>
      <c r="G29" s="388"/>
      <c r="H29" s="388"/>
      <c r="I29" s="62">
        <f t="shared" si="1"/>
        <v>0</v>
      </c>
      <c r="J29" s="62" t="str">
        <f t="shared" si="0"/>
        <v/>
      </c>
      <c r="K29" s="63"/>
      <c r="L29" s="64"/>
      <c r="M29" s="64"/>
      <c r="N29" s="64"/>
      <c r="O29" s="64"/>
      <c r="P29" s="72"/>
    </row>
    <row r="30" s="77" customFormat="1" ht="16.5" customHeight="1" spans="1:16">
      <c r="A30" s="67" t="s">
        <v>267</v>
      </c>
      <c r="B30" s="57"/>
      <c r="C30" s="63"/>
      <c r="D30" s="63"/>
      <c r="E30" s="162"/>
      <c r="F30" s="391"/>
      <c r="G30" s="384">
        <f>ROUND(SUM(G6:G29),2)</f>
        <v>0</v>
      </c>
      <c r="H30" s="384">
        <f>ROUND(SUM(H6:H29),2)</f>
        <v>0</v>
      </c>
      <c r="I30" s="62">
        <f t="shared" ref="I30" si="2">H30-G30</f>
        <v>0</v>
      </c>
      <c r="J30" s="62" t="str">
        <f t="shared" ref="J30" si="3">IF(G30=0,"",I30/G30*100)</f>
        <v/>
      </c>
      <c r="K30" s="63"/>
      <c r="L30" s="64"/>
      <c r="M30" s="64"/>
      <c r="N30" s="64"/>
      <c r="O30" s="64"/>
      <c r="P30" s="72"/>
    </row>
    <row r="31" customHeight="1" spans="1:16">
      <c r="A31" s="68"/>
      <c r="B31" s="68"/>
      <c r="C31" s="68"/>
      <c r="D31" s="68"/>
      <c r="E31" s="64"/>
      <c r="F31" s="64"/>
      <c r="G31" s="84"/>
      <c r="H31" s="84"/>
      <c r="I31" s="84"/>
      <c r="J31" s="84"/>
      <c r="K31" s="84"/>
      <c r="L31" s="64"/>
      <c r="M31" s="64"/>
      <c r="N31" s="64"/>
      <c r="O31" s="64"/>
      <c r="P31" s="65"/>
    </row>
    <row r="32" customHeight="1" spans="1:16">
      <c r="A32" s="71"/>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64"/>
      <c r="B72" s="64"/>
      <c r="C72" s="64"/>
      <c r="D72" s="64"/>
      <c r="E72" s="64"/>
      <c r="F72" s="64"/>
      <c r="G72" s="64"/>
      <c r="H72" s="64"/>
      <c r="I72" s="64"/>
      <c r="J72" s="64"/>
      <c r="K72" s="64"/>
      <c r="L72" s="64"/>
      <c r="M72" s="64"/>
      <c r="N72" s="64"/>
      <c r="O72" s="64"/>
      <c r="P72" s="65"/>
    </row>
    <row r="73" customHeight="1" spans="1:16">
      <c r="A73" s="64"/>
      <c r="B73" s="64"/>
      <c r="C73" s="64"/>
      <c r="D73" s="64"/>
      <c r="E73" s="64"/>
      <c r="F73" s="64"/>
      <c r="G73" s="64"/>
      <c r="H73" s="64"/>
      <c r="I73" s="64"/>
      <c r="J73" s="64"/>
      <c r="K73" s="64"/>
      <c r="L73" s="64"/>
      <c r="M73" s="64"/>
      <c r="N73" s="64"/>
      <c r="O73" s="64"/>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5"/>
      <c r="B77" s="75"/>
      <c r="C77" s="75"/>
      <c r="D77" s="75"/>
      <c r="E77" s="75"/>
      <c r="F77" s="75"/>
      <c r="G77" s="75"/>
      <c r="H77" s="75"/>
      <c r="I77" s="75"/>
      <c r="J77" s="75"/>
      <c r="K77" s="75"/>
      <c r="L77" s="75"/>
      <c r="M77" s="75"/>
      <c r="N77" s="75"/>
      <c r="O77" s="75"/>
      <c r="P77" s="65"/>
    </row>
    <row r="78" customHeight="1" spans="1:16">
      <c r="A78" s="75"/>
      <c r="B78" s="75"/>
      <c r="C78" s="75"/>
      <c r="D78" s="75"/>
      <c r="E78" s="75"/>
      <c r="F78" s="75"/>
      <c r="G78" s="75"/>
      <c r="H78" s="75"/>
      <c r="I78" s="75"/>
      <c r="J78" s="75"/>
      <c r="K78" s="75"/>
      <c r="L78" s="75"/>
      <c r="M78" s="75"/>
      <c r="N78" s="75"/>
      <c r="O78" s="75"/>
      <c r="P78" s="65"/>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row r="87" customHeight="1" spans="1:15">
      <c r="A87" s="76"/>
      <c r="B87" s="76"/>
      <c r="C87" s="76"/>
      <c r="D87" s="76"/>
      <c r="E87" s="76"/>
      <c r="F87" s="76"/>
      <c r="G87" s="76"/>
      <c r="H87" s="76"/>
      <c r="I87" s="76"/>
      <c r="J87" s="76"/>
      <c r="K87" s="76"/>
      <c r="L87" s="76"/>
      <c r="M87" s="76"/>
      <c r="N87" s="76"/>
      <c r="O87" s="76"/>
    </row>
    <row r="88" customHeight="1" spans="1:15">
      <c r="A88" s="76"/>
      <c r="B88" s="76"/>
      <c r="C88" s="76"/>
      <c r="D88" s="76"/>
      <c r="E88" s="76"/>
      <c r="F88" s="76"/>
      <c r="G88" s="76"/>
      <c r="H88" s="76"/>
      <c r="I88" s="76"/>
      <c r="J88" s="76"/>
      <c r="K88" s="76"/>
      <c r="L88" s="76"/>
      <c r="M88" s="76"/>
      <c r="N88" s="76"/>
      <c r="O88" s="76"/>
    </row>
  </sheetData>
  <mergeCells count="5">
    <mergeCell ref="A1:K1"/>
    <mergeCell ref="A2:J2"/>
    <mergeCell ref="J3:K3"/>
    <mergeCell ref="I4:K4"/>
    <mergeCell ref="A30:B30"/>
  </mergeCells>
  <printOptions horizontalCentered="1"/>
  <pageMargins left="0.590551181102362" right="0.590551181102362" top="0.866141732283464" bottom="0.866141732283464" header="0.47244094488189" footer="0.590551181102362"/>
  <pageSetup paperSize="9" scale="95" fitToHeight="0" orientation="landscape" blackAndWhite="1"/>
  <headerFooter scaleWithDoc="0">
    <oddFooter>&amp;L&amp;"宋体,常规"&amp;11被评估单位填表人：
填表日期：2015年  月&amp;R&amp;"宋体,常规"&amp;11评估人员：</oddFooter>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6">
    <pageSetUpPr fitToPage="1"/>
  </sheetPr>
  <dimension ref="A1:P88"/>
  <sheetViews>
    <sheetView view="pageBreakPreview" zoomScaleNormal="100" workbookViewId="0">
      <selection activeCell="L20" sqref="L20"/>
    </sheetView>
  </sheetViews>
  <sheetFormatPr defaultColWidth="9" defaultRowHeight="15.75" customHeight="1"/>
  <cols>
    <col min="1" max="1" width="5" style="48" customWidth="1"/>
    <col min="2" max="2" width="25" style="48" customWidth="1"/>
    <col min="3" max="3" width="11" style="48" customWidth="1"/>
    <col min="4" max="4" width="14.5" style="48" customWidth="1"/>
    <col min="5" max="5" width="8" style="48" customWidth="1"/>
    <col min="6" max="6" width="16.3333333333333" style="48" customWidth="1"/>
    <col min="7" max="7" width="7.5" style="48" customWidth="1"/>
    <col min="8" max="8" width="16.5" style="48" customWidth="1"/>
    <col min="9" max="9" width="11" style="48" customWidth="1"/>
    <col min="10" max="10" width="8" style="48" customWidth="1"/>
    <col min="11" max="11" width="10" style="48" customWidth="1"/>
    <col min="12" max="16384" width="9" style="48"/>
  </cols>
  <sheetData>
    <row r="1" s="46" customFormat="1" ht="30" customHeight="1" spans="1:16">
      <c r="A1" s="49" t="s">
        <v>1244</v>
      </c>
      <c r="B1" s="49"/>
      <c r="C1" s="49"/>
      <c r="D1" s="49"/>
      <c r="E1" s="49"/>
      <c r="F1" s="49"/>
      <c r="G1" s="49"/>
      <c r="H1" s="49"/>
      <c r="I1" s="49"/>
      <c r="J1" s="49"/>
      <c r="K1" s="49"/>
    </row>
    <row r="2" s="77" customFormat="1" ht="16.5" customHeight="1" spans="1:16">
      <c r="A2" s="50" t="str">
        <f>公用信息!E7</f>
        <v>评估基准日：2025年10月31日</v>
      </c>
      <c r="B2" s="50"/>
      <c r="C2" s="50"/>
      <c r="D2" s="50"/>
      <c r="E2" s="50"/>
      <c r="F2" s="50"/>
      <c r="G2" s="51"/>
      <c r="H2" s="51"/>
      <c r="I2" s="51"/>
      <c r="J2" s="51"/>
      <c r="K2" s="51"/>
      <c r="L2" s="52"/>
      <c r="M2" s="52"/>
      <c r="N2" s="52"/>
      <c r="O2" s="52"/>
    </row>
    <row r="3" s="77" customFormat="1" ht="16.5" customHeight="1" spans="1:16">
      <c r="A3" s="50"/>
      <c r="B3" s="50"/>
      <c r="C3" s="50"/>
      <c r="D3" s="50"/>
      <c r="E3" s="50"/>
      <c r="F3" s="50"/>
      <c r="G3" s="51"/>
      <c r="H3" s="51"/>
      <c r="I3" s="51"/>
      <c r="J3" s="51"/>
      <c r="K3" s="53" t="s">
        <v>1245</v>
      </c>
      <c r="L3" s="52"/>
      <c r="M3" s="52"/>
      <c r="N3" s="52"/>
      <c r="O3" s="52"/>
    </row>
    <row r="4" s="77" customFormat="1" ht="16.5" customHeight="1" spans="1:16">
      <c r="A4" s="90" t="str">
        <f>公用信息!E6</f>
        <v>被评估单位：杭州建德杭氧气体有限公司</v>
      </c>
      <c r="B4" s="52"/>
      <c r="C4" s="52"/>
      <c r="D4" s="52"/>
      <c r="E4" s="52"/>
      <c r="F4" s="52"/>
      <c r="G4" s="52"/>
      <c r="H4" s="52"/>
      <c r="I4" s="52"/>
      <c r="J4" s="52"/>
      <c r="K4" s="55" t="e">
        <f>#REF!</f>
        <v>#REF!</v>
      </c>
      <c r="L4" s="52"/>
      <c r="M4" s="52"/>
      <c r="N4" s="52"/>
      <c r="O4" s="52"/>
    </row>
    <row r="5" s="136" customFormat="1" ht="27" customHeight="1" spans="1:16">
      <c r="A5" s="56" t="s">
        <v>175</v>
      </c>
      <c r="B5" s="56" t="s">
        <v>1246</v>
      </c>
      <c r="C5" s="56" t="s">
        <v>1202</v>
      </c>
      <c r="D5" s="56" t="s">
        <v>1208</v>
      </c>
      <c r="E5" s="56" t="s">
        <v>1247</v>
      </c>
      <c r="F5" s="57" t="s">
        <v>111</v>
      </c>
      <c r="G5" s="56" t="s">
        <v>1248</v>
      </c>
      <c r="H5" s="56" t="s">
        <v>112</v>
      </c>
      <c r="I5" s="56" t="s">
        <v>113</v>
      </c>
      <c r="J5" s="56" t="s">
        <v>114</v>
      </c>
      <c r="K5" s="56" t="s">
        <v>247</v>
      </c>
      <c r="L5" s="58"/>
      <c r="M5" s="58"/>
      <c r="N5" s="58"/>
      <c r="O5" s="58"/>
      <c r="P5" s="80"/>
    </row>
    <row r="6" s="77" customFormat="1" ht="16.5" customHeight="1" spans="1:16">
      <c r="A6" s="56"/>
      <c r="B6" s="60"/>
      <c r="C6" s="61"/>
      <c r="D6" s="125"/>
      <c r="E6" s="137"/>
      <c r="F6" s="125"/>
      <c r="G6" s="137"/>
      <c r="H6" s="62"/>
      <c r="I6" s="62">
        <f>H6-F6</f>
        <v>0</v>
      </c>
      <c r="J6" s="62" t="str">
        <f>IF(F6=0,"",I6/F6*100)</f>
        <v/>
      </c>
      <c r="K6" s="63"/>
      <c r="L6" s="64"/>
      <c r="M6" s="64"/>
      <c r="N6" s="64"/>
      <c r="O6" s="64"/>
      <c r="P6" s="72"/>
    </row>
    <row r="7" s="77" customFormat="1" ht="16.5" customHeight="1" spans="1:16">
      <c r="A7" s="56"/>
      <c r="B7" s="60"/>
      <c r="C7" s="61"/>
      <c r="D7" s="125"/>
      <c r="E7" s="137"/>
      <c r="F7" s="125"/>
      <c r="G7" s="137"/>
      <c r="H7" s="62"/>
      <c r="I7" s="62">
        <f t="shared" ref="I7:I29" si="0">H7-F7</f>
        <v>0</v>
      </c>
      <c r="J7" s="62" t="str">
        <f t="shared" ref="J7:J29" si="1">IF(F7=0,"",I7/F7*100)</f>
        <v/>
      </c>
      <c r="K7" s="63"/>
      <c r="L7" s="64"/>
      <c r="M7" s="64"/>
      <c r="N7" s="64"/>
      <c r="O7" s="64"/>
      <c r="P7" s="72"/>
    </row>
    <row r="8" s="77" customFormat="1" ht="16.5" customHeight="1" spans="1:16">
      <c r="A8" s="56"/>
      <c r="B8" s="60"/>
      <c r="C8" s="61"/>
      <c r="D8" s="125"/>
      <c r="E8" s="137"/>
      <c r="F8" s="125"/>
      <c r="G8" s="137"/>
      <c r="H8" s="62"/>
      <c r="I8" s="62">
        <f t="shared" si="0"/>
        <v>0</v>
      </c>
      <c r="J8" s="62" t="str">
        <f t="shared" si="1"/>
        <v/>
      </c>
      <c r="K8" s="63"/>
      <c r="L8" s="64"/>
      <c r="M8" s="64"/>
      <c r="N8" s="64"/>
      <c r="O8" s="64"/>
      <c r="P8" s="72"/>
    </row>
    <row r="9" s="77" customFormat="1" ht="16.5" customHeight="1" spans="1:16">
      <c r="A9" s="56"/>
      <c r="B9" s="60"/>
      <c r="C9" s="61"/>
      <c r="D9" s="125"/>
      <c r="E9" s="137"/>
      <c r="F9" s="125"/>
      <c r="G9" s="137"/>
      <c r="H9" s="62"/>
      <c r="I9" s="62">
        <f t="shared" si="0"/>
        <v>0</v>
      </c>
      <c r="J9" s="62" t="str">
        <f t="shared" si="1"/>
        <v/>
      </c>
      <c r="K9" s="63"/>
      <c r="L9" s="64"/>
      <c r="M9" s="64"/>
      <c r="N9" s="64"/>
      <c r="O9" s="64"/>
      <c r="P9" s="72"/>
    </row>
    <row r="10" s="77" customFormat="1" ht="16.5" customHeight="1" spans="1:16">
      <c r="A10" s="56"/>
      <c r="B10" s="60"/>
      <c r="C10" s="61"/>
      <c r="D10" s="125"/>
      <c r="E10" s="137"/>
      <c r="F10" s="125"/>
      <c r="G10" s="137"/>
      <c r="H10" s="62"/>
      <c r="I10" s="62">
        <f t="shared" si="0"/>
        <v>0</v>
      </c>
      <c r="J10" s="62" t="str">
        <f t="shared" si="1"/>
        <v/>
      </c>
      <c r="K10" s="63"/>
      <c r="L10" s="64"/>
      <c r="M10" s="64"/>
      <c r="N10" s="64"/>
      <c r="O10" s="64"/>
      <c r="P10" s="72"/>
    </row>
    <row r="11" s="77" customFormat="1" ht="16.5" customHeight="1" spans="1:16">
      <c r="A11" s="56"/>
      <c r="B11" s="60"/>
      <c r="C11" s="61"/>
      <c r="D11" s="125"/>
      <c r="E11" s="137"/>
      <c r="F11" s="125"/>
      <c r="G11" s="137"/>
      <c r="H11" s="62"/>
      <c r="I11" s="62">
        <f t="shared" si="0"/>
        <v>0</v>
      </c>
      <c r="J11" s="62" t="str">
        <f t="shared" si="1"/>
        <v/>
      </c>
      <c r="K11" s="63"/>
      <c r="L11" s="64"/>
      <c r="M11" s="64"/>
      <c r="N11" s="64"/>
      <c r="O11" s="64"/>
      <c r="P11" s="72"/>
    </row>
    <row r="12" s="77" customFormat="1" ht="16.5" customHeight="1" spans="1:16">
      <c r="A12" s="56"/>
      <c r="B12" s="60"/>
      <c r="C12" s="61"/>
      <c r="D12" s="125"/>
      <c r="E12" s="137"/>
      <c r="F12" s="125"/>
      <c r="G12" s="137"/>
      <c r="H12" s="62"/>
      <c r="I12" s="62">
        <f t="shared" si="0"/>
        <v>0</v>
      </c>
      <c r="J12" s="62" t="str">
        <f t="shared" si="1"/>
        <v/>
      </c>
      <c r="K12" s="63"/>
      <c r="L12" s="64"/>
      <c r="M12" s="64"/>
      <c r="N12" s="64"/>
      <c r="O12" s="64"/>
      <c r="P12" s="72"/>
    </row>
    <row r="13" s="77" customFormat="1" ht="16.5" customHeight="1" spans="1:16">
      <c r="A13" s="56"/>
      <c r="B13" s="60"/>
      <c r="C13" s="61"/>
      <c r="D13" s="125"/>
      <c r="E13" s="137"/>
      <c r="F13" s="125"/>
      <c r="G13" s="137"/>
      <c r="H13" s="62"/>
      <c r="I13" s="62">
        <f t="shared" si="0"/>
        <v>0</v>
      </c>
      <c r="J13" s="62" t="str">
        <f t="shared" si="1"/>
        <v/>
      </c>
      <c r="K13" s="63"/>
      <c r="L13" s="64"/>
      <c r="M13" s="64"/>
      <c r="N13" s="64"/>
      <c r="O13" s="64"/>
      <c r="P13" s="72"/>
    </row>
    <row r="14" s="77" customFormat="1" ht="16.5" customHeight="1" spans="1:16">
      <c r="A14" s="56"/>
      <c r="B14" s="60"/>
      <c r="C14" s="61"/>
      <c r="D14" s="125"/>
      <c r="E14" s="137"/>
      <c r="F14" s="125"/>
      <c r="G14" s="137"/>
      <c r="H14" s="62"/>
      <c r="I14" s="62">
        <f t="shared" si="0"/>
        <v>0</v>
      </c>
      <c r="J14" s="62" t="str">
        <f t="shared" si="1"/>
        <v/>
      </c>
      <c r="K14" s="63"/>
      <c r="L14" s="64"/>
      <c r="M14" s="64"/>
      <c r="N14" s="64"/>
      <c r="O14" s="64"/>
      <c r="P14" s="72"/>
    </row>
    <row r="15" s="77" customFormat="1" ht="16.5" customHeight="1" spans="1:16">
      <c r="A15" s="56"/>
      <c r="B15" s="60"/>
      <c r="C15" s="61"/>
      <c r="D15" s="125"/>
      <c r="E15" s="137"/>
      <c r="F15" s="125"/>
      <c r="G15" s="137"/>
      <c r="H15" s="62"/>
      <c r="I15" s="62">
        <f t="shared" si="0"/>
        <v>0</v>
      </c>
      <c r="J15" s="62" t="str">
        <f t="shared" si="1"/>
        <v/>
      </c>
      <c r="K15" s="63"/>
      <c r="L15" s="64"/>
      <c r="M15" s="64"/>
      <c r="N15" s="64"/>
      <c r="O15" s="64"/>
      <c r="P15" s="72"/>
    </row>
    <row r="16" s="77" customFormat="1" ht="16.5" customHeight="1" spans="1:16">
      <c r="A16" s="56"/>
      <c r="B16" s="60"/>
      <c r="C16" s="61"/>
      <c r="D16" s="125"/>
      <c r="E16" s="137"/>
      <c r="F16" s="125"/>
      <c r="G16" s="137"/>
      <c r="H16" s="62"/>
      <c r="I16" s="62">
        <f t="shared" si="0"/>
        <v>0</v>
      </c>
      <c r="J16" s="62" t="str">
        <f t="shared" si="1"/>
        <v/>
      </c>
      <c r="K16" s="63"/>
      <c r="L16" s="64"/>
      <c r="M16" s="64"/>
      <c r="N16" s="64"/>
      <c r="O16" s="64"/>
      <c r="P16" s="72"/>
    </row>
    <row r="17" s="77" customFormat="1" ht="16.5" customHeight="1" spans="1:16">
      <c r="A17" s="56"/>
      <c r="B17" s="60"/>
      <c r="C17" s="61"/>
      <c r="D17" s="125"/>
      <c r="E17" s="137"/>
      <c r="F17" s="125"/>
      <c r="G17" s="137"/>
      <c r="H17" s="62"/>
      <c r="I17" s="62">
        <f t="shared" si="0"/>
        <v>0</v>
      </c>
      <c r="J17" s="62" t="str">
        <f t="shared" si="1"/>
        <v/>
      </c>
      <c r="K17" s="63"/>
      <c r="L17" s="64"/>
      <c r="M17" s="64"/>
      <c r="N17" s="64"/>
      <c r="O17" s="64"/>
      <c r="P17" s="72"/>
    </row>
    <row r="18" s="77" customFormat="1" ht="16.5" customHeight="1" spans="1:16">
      <c r="A18" s="56"/>
      <c r="B18" s="60"/>
      <c r="C18" s="61"/>
      <c r="D18" s="125"/>
      <c r="E18" s="137"/>
      <c r="F18" s="125"/>
      <c r="G18" s="137"/>
      <c r="H18" s="62"/>
      <c r="I18" s="62">
        <f t="shared" si="0"/>
        <v>0</v>
      </c>
      <c r="J18" s="62" t="str">
        <f t="shared" si="1"/>
        <v/>
      </c>
      <c r="K18" s="63"/>
      <c r="L18" s="64"/>
      <c r="M18" s="64"/>
      <c r="N18" s="64"/>
      <c r="O18" s="64"/>
      <c r="P18" s="72"/>
    </row>
    <row r="19" s="77" customFormat="1" ht="16.5" customHeight="1" spans="1:16">
      <c r="A19" s="56"/>
      <c r="B19" s="60"/>
      <c r="C19" s="61"/>
      <c r="D19" s="125"/>
      <c r="E19" s="137"/>
      <c r="F19" s="125"/>
      <c r="G19" s="137"/>
      <c r="H19" s="62"/>
      <c r="I19" s="62">
        <f t="shared" si="0"/>
        <v>0</v>
      </c>
      <c r="J19" s="62" t="str">
        <f t="shared" si="1"/>
        <v/>
      </c>
      <c r="K19" s="63"/>
      <c r="L19" s="64"/>
      <c r="M19" s="64"/>
      <c r="N19" s="64"/>
      <c r="O19" s="64"/>
      <c r="P19" s="72"/>
    </row>
    <row r="20" s="77" customFormat="1" ht="16.5" customHeight="1" spans="1:16">
      <c r="A20" s="56"/>
      <c r="B20" s="60"/>
      <c r="C20" s="61"/>
      <c r="D20" s="125"/>
      <c r="E20" s="137"/>
      <c r="F20" s="125"/>
      <c r="G20" s="137"/>
      <c r="H20" s="62"/>
      <c r="I20" s="62">
        <f t="shared" si="0"/>
        <v>0</v>
      </c>
      <c r="J20" s="62" t="str">
        <f t="shared" si="1"/>
        <v/>
      </c>
      <c r="K20" s="63"/>
      <c r="L20" s="64"/>
      <c r="M20" s="64"/>
      <c r="N20" s="64"/>
      <c r="O20" s="64"/>
      <c r="P20" s="72"/>
    </row>
    <row r="21" s="77" customFormat="1" ht="16.5" customHeight="1" spans="1:16">
      <c r="A21" s="56"/>
      <c r="B21" s="60"/>
      <c r="C21" s="61"/>
      <c r="D21" s="125"/>
      <c r="E21" s="137"/>
      <c r="F21" s="125"/>
      <c r="G21" s="137"/>
      <c r="H21" s="62"/>
      <c r="I21" s="62">
        <f t="shared" si="0"/>
        <v>0</v>
      </c>
      <c r="J21" s="62" t="str">
        <f t="shared" si="1"/>
        <v/>
      </c>
      <c r="K21" s="63"/>
      <c r="L21" s="64"/>
      <c r="M21" s="64"/>
      <c r="N21" s="64"/>
      <c r="O21" s="64"/>
      <c r="P21" s="72"/>
    </row>
    <row r="22" s="77" customFormat="1" ht="16.5" customHeight="1" spans="1:16">
      <c r="A22" s="56"/>
      <c r="B22" s="60"/>
      <c r="C22" s="61"/>
      <c r="D22" s="125"/>
      <c r="E22" s="137"/>
      <c r="F22" s="125"/>
      <c r="G22" s="137"/>
      <c r="H22" s="62"/>
      <c r="I22" s="62">
        <f t="shared" si="0"/>
        <v>0</v>
      </c>
      <c r="J22" s="62" t="str">
        <f t="shared" si="1"/>
        <v/>
      </c>
      <c r="K22" s="63"/>
      <c r="L22" s="64"/>
      <c r="M22" s="64"/>
      <c r="N22" s="64"/>
      <c r="O22" s="64"/>
      <c r="P22" s="72"/>
    </row>
    <row r="23" s="77" customFormat="1" ht="16.5" customHeight="1" spans="1:16">
      <c r="A23" s="56"/>
      <c r="B23" s="60"/>
      <c r="C23" s="61"/>
      <c r="D23" s="125"/>
      <c r="E23" s="137"/>
      <c r="F23" s="125"/>
      <c r="G23" s="137"/>
      <c r="H23" s="62"/>
      <c r="I23" s="62">
        <f t="shared" si="0"/>
        <v>0</v>
      </c>
      <c r="J23" s="62" t="str">
        <f t="shared" si="1"/>
        <v/>
      </c>
      <c r="K23" s="63"/>
      <c r="L23" s="64"/>
      <c r="M23" s="64"/>
      <c r="N23" s="64"/>
      <c r="O23" s="64"/>
      <c r="P23" s="72"/>
    </row>
    <row r="24" s="77" customFormat="1" ht="16.5" customHeight="1" spans="1:16">
      <c r="A24" s="56"/>
      <c r="B24" s="60"/>
      <c r="C24" s="61"/>
      <c r="D24" s="125"/>
      <c r="E24" s="137"/>
      <c r="F24" s="125"/>
      <c r="G24" s="137"/>
      <c r="H24" s="62"/>
      <c r="I24" s="62">
        <f t="shared" si="0"/>
        <v>0</v>
      </c>
      <c r="J24" s="62" t="str">
        <f t="shared" si="1"/>
        <v/>
      </c>
      <c r="K24" s="63"/>
      <c r="L24" s="64"/>
      <c r="M24" s="64"/>
      <c r="N24" s="64"/>
      <c r="O24" s="64"/>
      <c r="P24" s="72"/>
    </row>
    <row r="25" s="77" customFormat="1" ht="16.5" customHeight="1" spans="1:16">
      <c r="A25" s="56"/>
      <c r="B25" s="60"/>
      <c r="C25" s="61"/>
      <c r="D25" s="125"/>
      <c r="E25" s="137"/>
      <c r="F25" s="125"/>
      <c r="G25" s="137"/>
      <c r="H25" s="62"/>
      <c r="I25" s="62">
        <f t="shared" si="0"/>
        <v>0</v>
      </c>
      <c r="J25" s="62" t="str">
        <f t="shared" si="1"/>
        <v/>
      </c>
      <c r="K25" s="63"/>
      <c r="L25" s="64"/>
      <c r="M25" s="64"/>
      <c r="N25" s="64"/>
      <c r="O25" s="64"/>
      <c r="P25" s="72"/>
    </row>
    <row r="26" s="77" customFormat="1" ht="16.5" customHeight="1" spans="1:16">
      <c r="A26" s="56"/>
      <c r="B26" s="60"/>
      <c r="C26" s="61"/>
      <c r="D26" s="125"/>
      <c r="E26" s="137"/>
      <c r="F26" s="125"/>
      <c r="G26" s="137"/>
      <c r="H26" s="62"/>
      <c r="I26" s="62">
        <f t="shared" si="0"/>
        <v>0</v>
      </c>
      <c r="J26" s="62" t="str">
        <f t="shared" si="1"/>
        <v/>
      </c>
      <c r="K26" s="63"/>
      <c r="L26" s="64"/>
      <c r="M26" s="64"/>
      <c r="N26" s="64"/>
      <c r="O26" s="64"/>
      <c r="P26" s="72"/>
    </row>
    <row r="27" s="77" customFormat="1" ht="16.5" customHeight="1" spans="1:16">
      <c r="A27" s="56"/>
      <c r="B27" s="60"/>
      <c r="C27" s="61"/>
      <c r="D27" s="125"/>
      <c r="E27" s="137"/>
      <c r="F27" s="125"/>
      <c r="G27" s="137"/>
      <c r="H27" s="62"/>
      <c r="I27" s="62">
        <f t="shared" si="0"/>
        <v>0</v>
      </c>
      <c r="J27" s="62" t="str">
        <f t="shared" si="1"/>
        <v/>
      </c>
      <c r="K27" s="63"/>
      <c r="L27" s="64"/>
      <c r="M27" s="64"/>
      <c r="N27" s="64"/>
      <c r="O27" s="64"/>
      <c r="P27" s="72"/>
    </row>
    <row r="28" s="77" customFormat="1" ht="16.5" customHeight="1" spans="1:16">
      <c r="A28" s="56"/>
      <c r="B28" s="60"/>
      <c r="C28" s="61"/>
      <c r="D28" s="125"/>
      <c r="E28" s="137"/>
      <c r="F28" s="125"/>
      <c r="G28" s="137"/>
      <c r="H28" s="62"/>
      <c r="I28" s="62">
        <f t="shared" si="0"/>
        <v>0</v>
      </c>
      <c r="J28" s="62" t="str">
        <f t="shared" si="1"/>
        <v/>
      </c>
      <c r="K28" s="63"/>
      <c r="L28" s="64"/>
      <c r="M28" s="64"/>
      <c r="N28" s="64"/>
      <c r="O28" s="64"/>
      <c r="P28" s="72"/>
    </row>
    <row r="29" s="77" customFormat="1" ht="16.5" customHeight="1" spans="1:16">
      <c r="A29" s="67" t="s">
        <v>1209</v>
      </c>
      <c r="B29" s="57"/>
      <c r="C29" s="61"/>
      <c r="D29" s="125"/>
      <c r="E29" s="137"/>
      <c r="F29" s="125">
        <f>ROUND(SUM(F6:F28),2)</f>
        <v>0</v>
      </c>
      <c r="G29" s="137"/>
      <c r="H29" s="62">
        <f>ROUND(SUM(H6:H28),2)</f>
        <v>0</v>
      </c>
      <c r="I29" s="62">
        <f t="shared" si="0"/>
        <v>0</v>
      </c>
      <c r="J29" s="62" t="str">
        <f t="shared" si="1"/>
        <v/>
      </c>
      <c r="K29" s="63"/>
      <c r="L29" s="64"/>
      <c r="M29" s="64"/>
      <c r="N29" s="64"/>
      <c r="O29" s="64"/>
      <c r="P29" s="72"/>
    </row>
    <row r="30" customHeight="1" spans="1:16">
      <c r="A30" s="68"/>
      <c r="B30" s="68"/>
      <c r="C30" s="68"/>
      <c r="D30" s="68"/>
      <c r="E30" s="123"/>
      <c r="F30" s="123"/>
      <c r="G30" s="84"/>
      <c r="H30" s="84"/>
      <c r="I30" s="84"/>
      <c r="J30" s="84"/>
      <c r="K30" s="84"/>
      <c r="L30" s="64"/>
      <c r="M30" s="64"/>
      <c r="N30" s="64"/>
      <c r="O30" s="64"/>
      <c r="P30" s="65"/>
    </row>
    <row r="31" customHeight="1" spans="1:16">
      <c r="A31" s="71"/>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64"/>
      <c r="B72" s="64"/>
      <c r="C72" s="64"/>
      <c r="D72" s="64"/>
      <c r="E72" s="64"/>
      <c r="F72" s="64"/>
      <c r="G72" s="64"/>
      <c r="H72" s="64"/>
      <c r="I72" s="64"/>
      <c r="J72" s="64"/>
      <c r="K72" s="64"/>
      <c r="L72" s="64"/>
      <c r="M72" s="64"/>
      <c r="N72" s="64"/>
      <c r="O72" s="64"/>
      <c r="P72" s="65"/>
    </row>
    <row r="73" customHeight="1" spans="1:16">
      <c r="A73" s="64"/>
      <c r="B73" s="64"/>
      <c r="C73" s="64"/>
      <c r="D73" s="64"/>
      <c r="E73" s="64"/>
      <c r="F73" s="64"/>
      <c r="G73" s="64"/>
      <c r="H73" s="64"/>
      <c r="I73" s="64"/>
      <c r="J73" s="64"/>
      <c r="K73" s="64"/>
      <c r="L73" s="64"/>
      <c r="M73" s="64"/>
      <c r="N73" s="64"/>
      <c r="O73" s="64"/>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5"/>
      <c r="B77" s="75"/>
      <c r="C77" s="75"/>
      <c r="D77" s="75"/>
      <c r="E77" s="75"/>
      <c r="F77" s="75"/>
      <c r="G77" s="75"/>
      <c r="H77" s="75"/>
      <c r="I77" s="75"/>
      <c r="J77" s="75"/>
      <c r="K77" s="75"/>
      <c r="L77" s="75"/>
      <c r="M77" s="75"/>
      <c r="N77" s="75"/>
      <c r="O77" s="75"/>
      <c r="P77" s="65"/>
    </row>
    <row r="78" customHeight="1" spans="1:16">
      <c r="A78" s="75"/>
      <c r="B78" s="75"/>
      <c r="C78" s="75"/>
      <c r="D78" s="75"/>
      <c r="E78" s="75"/>
      <c r="F78" s="75"/>
      <c r="G78" s="75"/>
      <c r="H78" s="75"/>
      <c r="I78" s="75"/>
      <c r="J78" s="75"/>
      <c r="K78" s="75"/>
      <c r="L78" s="75"/>
      <c r="M78" s="75"/>
      <c r="N78" s="75"/>
      <c r="O78" s="75"/>
      <c r="P78" s="65"/>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row r="87" customHeight="1" spans="1:15">
      <c r="A87" s="76"/>
      <c r="B87" s="76"/>
      <c r="C87" s="76"/>
      <c r="D87" s="76"/>
      <c r="E87" s="76"/>
      <c r="F87" s="76"/>
      <c r="G87" s="76"/>
      <c r="H87" s="76"/>
      <c r="I87" s="76"/>
      <c r="J87" s="76"/>
      <c r="K87" s="76"/>
      <c r="L87" s="76"/>
      <c r="M87" s="76"/>
      <c r="N87" s="76"/>
      <c r="O87" s="76"/>
    </row>
    <row r="88" customHeight="1" spans="1:15">
      <c r="A88" s="76"/>
      <c r="B88" s="76"/>
      <c r="C88" s="76"/>
      <c r="D88" s="76"/>
      <c r="E88" s="76"/>
      <c r="F88" s="76"/>
      <c r="G88" s="76"/>
      <c r="H88" s="76"/>
      <c r="I88" s="76"/>
      <c r="J88" s="76"/>
      <c r="K88" s="76"/>
      <c r="L88" s="76"/>
      <c r="M88" s="76"/>
      <c r="N88" s="76"/>
      <c r="O88" s="76"/>
    </row>
  </sheetData>
  <mergeCells count="3">
    <mergeCell ref="A1:K1"/>
    <mergeCell ref="A2:K2"/>
    <mergeCell ref="A29:B29"/>
  </mergeCells>
  <printOptions horizontalCentered="1"/>
  <pageMargins left="0.590551181102362" right="0.590551181102362" top="0.866141732283464" bottom="0.866141732283464" header="0.47244094488189" footer="0.590551181102362"/>
  <pageSetup paperSize="9" scale="95" fitToHeight="0" orientation="landscape" blackAndWhite="1"/>
  <headerFooter scaleWithDoc="0">
    <oddFooter>&amp;L&amp;"宋体,常规"&amp;11被评估单位填表人：
填表日期：2015年  月&amp;R&amp;"宋体,常规"&amp;11评估人员：</oddFooter>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8">
    <pageSetUpPr fitToPage="1"/>
  </sheetPr>
  <dimension ref="A1:P87"/>
  <sheetViews>
    <sheetView view="pageBreakPreview" zoomScaleNormal="100" workbookViewId="0">
      <selection activeCell="L20" sqref="L20"/>
    </sheetView>
  </sheetViews>
  <sheetFormatPr defaultColWidth="9" defaultRowHeight="15.75" customHeight="1"/>
  <cols>
    <col min="1" max="1" width="8.33333333333333" style="48" customWidth="1"/>
    <col min="2" max="2" width="29.6666666666667" style="48" customWidth="1"/>
    <col min="3" max="3" width="20" style="48" customWidth="1"/>
    <col min="4" max="4" width="23.5" style="48" customWidth="1"/>
    <col min="5" max="5" width="23.8333333333333" style="48" customWidth="1"/>
    <col min="6" max="6" width="16.6666666666667" style="48" customWidth="1"/>
    <col min="7" max="16384" width="9" style="48"/>
  </cols>
  <sheetData>
    <row r="1" s="46" customFormat="1" ht="30" customHeight="1" spans="1:16">
      <c r="A1" s="49" t="s">
        <v>1249</v>
      </c>
      <c r="B1" s="79"/>
      <c r="C1" s="79"/>
      <c r="D1" s="79"/>
      <c r="E1" s="79"/>
      <c r="F1" s="79"/>
    </row>
    <row r="2" s="77" customFormat="1" ht="16.5" customHeight="1" spans="1:16">
      <c r="A2" s="50" t="str">
        <f>公用信息!E7</f>
        <v>评估基准日：2025年10月31日</v>
      </c>
      <c r="B2" s="50"/>
      <c r="C2" s="50"/>
      <c r="D2" s="50"/>
      <c r="E2" s="50"/>
      <c r="F2" s="50"/>
      <c r="G2" s="52"/>
      <c r="H2" s="52"/>
      <c r="I2" s="52"/>
      <c r="J2" s="52"/>
      <c r="K2" s="52"/>
      <c r="L2" s="52"/>
      <c r="M2" s="52"/>
      <c r="N2" s="52"/>
      <c r="O2" s="52"/>
    </row>
    <row r="3" s="77" customFormat="1" ht="16.5" customHeight="1" spans="1:16">
      <c r="A3" s="50"/>
      <c r="B3" s="50"/>
      <c r="C3" s="50"/>
      <c r="D3" s="50"/>
      <c r="E3" s="50"/>
      <c r="F3" s="113" t="s">
        <v>1250</v>
      </c>
      <c r="G3" s="52"/>
      <c r="H3" s="52"/>
      <c r="I3" s="52"/>
      <c r="J3" s="52"/>
      <c r="K3" s="52"/>
      <c r="L3" s="52"/>
      <c r="M3" s="52"/>
      <c r="N3" s="52"/>
      <c r="O3" s="52"/>
    </row>
    <row r="4" s="77" customFormat="1" ht="16.5" customHeight="1" spans="1:16">
      <c r="A4" s="90" t="str">
        <f>公用信息!E6</f>
        <v>被评估单位：杭州建德杭氧气体有限公司</v>
      </c>
      <c r="B4" s="52"/>
      <c r="C4" s="52"/>
      <c r="D4" s="52"/>
      <c r="E4" s="52"/>
      <c r="F4" s="55" t="e">
        <f>'4-16长期待摊费用'!K4</f>
        <v>#REF!</v>
      </c>
      <c r="G4" s="52"/>
      <c r="H4" s="52"/>
      <c r="I4" s="52"/>
      <c r="J4" s="52"/>
      <c r="K4" s="52"/>
      <c r="L4" s="52"/>
      <c r="M4" s="52"/>
      <c r="N4" s="52"/>
      <c r="O4" s="52"/>
    </row>
    <row r="5" s="78" customFormat="1" ht="16.5" customHeight="1" spans="1:16">
      <c r="A5" s="56" t="s">
        <v>175</v>
      </c>
      <c r="B5" s="56" t="s">
        <v>1239</v>
      </c>
      <c r="C5" s="56" t="s">
        <v>316</v>
      </c>
      <c r="D5" s="57" t="s">
        <v>111</v>
      </c>
      <c r="E5" s="56" t="s">
        <v>112</v>
      </c>
      <c r="F5" s="56" t="s">
        <v>247</v>
      </c>
      <c r="G5" s="58"/>
      <c r="H5" s="58"/>
      <c r="I5" s="58"/>
      <c r="J5" s="58"/>
      <c r="K5" s="58"/>
      <c r="L5" s="58"/>
      <c r="M5" s="58"/>
      <c r="N5" s="58"/>
      <c r="O5" s="58"/>
      <c r="P5" s="80"/>
    </row>
    <row r="6" s="77" customFormat="1" ht="16.5" customHeight="1" spans="1:16">
      <c r="A6" s="56"/>
      <c r="B6" s="60"/>
      <c r="C6" s="61"/>
      <c r="D6" s="82"/>
      <c r="E6" s="82"/>
      <c r="F6" s="63"/>
      <c r="G6" s="64"/>
      <c r="H6" s="64"/>
      <c r="I6" s="64"/>
      <c r="J6" s="64"/>
      <c r="K6" s="64"/>
      <c r="L6" s="64"/>
      <c r="M6" s="64"/>
      <c r="N6" s="64"/>
      <c r="O6" s="64"/>
      <c r="P6" s="72"/>
    </row>
    <row r="7" s="77" customFormat="1" ht="16.5" customHeight="1" spans="1:16">
      <c r="A7" s="56"/>
      <c r="B7" s="60"/>
      <c r="C7" s="61"/>
      <c r="D7" s="82"/>
      <c r="E7" s="82"/>
      <c r="F7" s="63"/>
      <c r="G7" s="64"/>
      <c r="H7" s="64"/>
      <c r="I7" s="64"/>
      <c r="J7" s="64"/>
      <c r="K7" s="64"/>
      <c r="L7" s="64"/>
      <c r="M7" s="64"/>
      <c r="N7" s="64"/>
      <c r="O7" s="64"/>
      <c r="P7" s="72"/>
    </row>
    <row r="8" s="77" customFormat="1" ht="16.5" customHeight="1" spans="1:16">
      <c r="A8" s="56"/>
      <c r="B8" s="60"/>
      <c r="C8" s="61"/>
      <c r="D8" s="82"/>
      <c r="E8" s="82"/>
      <c r="F8" s="63"/>
      <c r="G8" s="64"/>
      <c r="H8" s="64"/>
      <c r="I8" s="64"/>
      <c r="J8" s="64"/>
      <c r="K8" s="64"/>
      <c r="L8" s="64"/>
      <c r="M8" s="64"/>
      <c r="N8" s="64"/>
      <c r="O8" s="64"/>
      <c r="P8" s="72"/>
    </row>
    <row r="9" s="77" customFormat="1" ht="16.5" customHeight="1" spans="1:16">
      <c r="A9" s="56"/>
      <c r="B9" s="60"/>
      <c r="C9" s="61"/>
      <c r="D9" s="82"/>
      <c r="E9" s="82"/>
      <c r="F9" s="63"/>
      <c r="G9" s="64"/>
      <c r="H9" s="64"/>
      <c r="I9" s="64"/>
      <c r="J9" s="64"/>
      <c r="K9" s="64"/>
      <c r="L9" s="64"/>
      <c r="M9" s="64"/>
      <c r="N9" s="64"/>
      <c r="O9" s="64"/>
      <c r="P9" s="72"/>
    </row>
    <row r="10" s="77" customFormat="1" ht="16.5" customHeight="1" spans="1:16">
      <c r="A10" s="56"/>
      <c r="B10" s="60"/>
      <c r="C10" s="61"/>
      <c r="D10" s="82"/>
      <c r="E10" s="82"/>
      <c r="F10" s="63"/>
      <c r="G10" s="64"/>
      <c r="H10" s="64"/>
      <c r="I10" s="64"/>
      <c r="J10" s="64"/>
      <c r="K10" s="64"/>
      <c r="L10" s="64"/>
      <c r="M10" s="64"/>
      <c r="N10" s="64"/>
      <c r="O10" s="64"/>
      <c r="P10" s="72"/>
    </row>
    <row r="11" s="77" customFormat="1" ht="16.5" customHeight="1" spans="1:16">
      <c r="A11" s="56"/>
      <c r="B11" s="60"/>
      <c r="C11" s="61"/>
      <c r="D11" s="82"/>
      <c r="E11" s="82"/>
      <c r="F11" s="63"/>
      <c r="G11" s="64"/>
      <c r="H11" s="64"/>
      <c r="I11" s="64"/>
      <c r="J11" s="64"/>
      <c r="K11" s="64"/>
      <c r="L11" s="64"/>
      <c r="M11" s="64"/>
      <c r="N11" s="64"/>
      <c r="O11" s="64"/>
      <c r="P11" s="72"/>
    </row>
    <row r="12" s="77" customFormat="1" ht="16.5" customHeight="1" spans="1:16">
      <c r="A12" s="56"/>
      <c r="B12" s="60"/>
      <c r="C12" s="61"/>
      <c r="D12" s="82"/>
      <c r="E12" s="82"/>
      <c r="F12" s="63"/>
      <c r="G12" s="64"/>
      <c r="H12" s="64"/>
      <c r="I12" s="64"/>
      <c r="J12" s="64"/>
      <c r="K12" s="64"/>
      <c r="L12" s="64"/>
      <c r="M12" s="64"/>
      <c r="N12" s="64"/>
      <c r="O12" s="64"/>
      <c r="P12" s="72"/>
    </row>
    <row r="13" s="77" customFormat="1" ht="16.5" customHeight="1" spans="1:16">
      <c r="A13" s="56"/>
      <c r="B13" s="60"/>
      <c r="C13" s="61"/>
      <c r="D13" s="82"/>
      <c r="E13" s="82"/>
      <c r="F13" s="63"/>
      <c r="G13" s="64"/>
      <c r="H13" s="64"/>
      <c r="I13" s="64"/>
      <c r="J13" s="64"/>
      <c r="K13" s="64"/>
      <c r="L13" s="64"/>
      <c r="M13" s="64"/>
      <c r="N13" s="64"/>
      <c r="O13" s="64"/>
      <c r="P13" s="72"/>
    </row>
    <row r="14" s="77" customFormat="1" ht="16.5" customHeight="1" spans="1:16">
      <c r="A14" s="56"/>
      <c r="B14" s="60"/>
      <c r="C14" s="61"/>
      <c r="D14" s="82"/>
      <c r="E14" s="82"/>
      <c r="F14" s="63"/>
      <c r="G14" s="64"/>
      <c r="H14" s="64"/>
      <c r="I14" s="64"/>
      <c r="J14" s="64"/>
      <c r="K14" s="64"/>
      <c r="L14" s="64"/>
      <c r="M14" s="64"/>
      <c r="N14" s="64"/>
      <c r="O14" s="64"/>
      <c r="P14" s="72"/>
    </row>
    <row r="15" s="77" customFormat="1" ht="16.5" customHeight="1" spans="1:16">
      <c r="A15" s="56"/>
      <c r="B15" s="60"/>
      <c r="C15" s="61"/>
      <c r="D15" s="82"/>
      <c r="E15" s="82"/>
      <c r="F15" s="63"/>
      <c r="G15" s="64"/>
      <c r="H15" s="64"/>
      <c r="I15" s="64"/>
      <c r="J15" s="64"/>
      <c r="K15" s="64"/>
      <c r="L15" s="64"/>
      <c r="M15" s="64"/>
      <c r="N15" s="64"/>
      <c r="O15" s="64"/>
      <c r="P15" s="72"/>
    </row>
    <row r="16" s="77" customFormat="1" ht="16.5" customHeight="1" spans="1:16">
      <c r="A16" s="56"/>
      <c r="B16" s="60"/>
      <c r="C16" s="61"/>
      <c r="D16" s="82"/>
      <c r="E16" s="82"/>
      <c r="F16" s="63"/>
      <c r="G16" s="64"/>
      <c r="H16" s="64"/>
      <c r="I16" s="64"/>
      <c r="J16" s="64"/>
      <c r="K16" s="64"/>
      <c r="L16" s="64"/>
      <c r="M16" s="64"/>
      <c r="N16" s="64"/>
      <c r="O16" s="64"/>
      <c r="P16" s="72"/>
    </row>
    <row r="17" s="77" customFormat="1" ht="16.5" customHeight="1" spans="1:16">
      <c r="A17" s="56"/>
      <c r="B17" s="60"/>
      <c r="C17" s="61"/>
      <c r="D17" s="82"/>
      <c r="E17" s="82"/>
      <c r="F17" s="63"/>
      <c r="G17" s="64"/>
      <c r="H17" s="64"/>
      <c r="I17" s="64"/>
      <c r="J17" s="64"/>
      <c r="K17" s="64"/>
      <c r="L17" s="64"/>
      <c r="M17" s="64"/>
      <c r="N17" s="64"/>
      <c r="O17" s="64"/>
      <c r="P17" s="72"/>
    </row>
    <row r="18" s="77" customFormat="1" ht="16.5" customHeight="1" spans="1:16">
      <c r="A18" s="56"/>
      <c r="B18" s="60"/>
      <c r="C18" s="61"/>
      <c r="D18" s="82"/>
      <c r="E18" s="82"/>
      <c r="F18" s="63"/>
      <c r="G18" s="64"/>
      <c r="H18" s="64"/>
      <c r="I18" s="64"/>
      <c r="J18" s="64"/>
      <c r="K18" s="64"/>
      <c r="L18" s="64"/>
      <c r="M18" s="64"/>
      <c r="N18" s="64"/>
      <c r="O18" s="64"/>
      <c r="P18" s="72"/>
    </row>
    <row r="19" s="77" customFormat="1" ht="16.5" customHeight="1" spans="1:16">
      <c r="A19" s="56"/>
      <c r="B19" s="60"/>
      <c r="C19" s="61"/>
      <c r="D19" s="82"/>
      <c r="E19" s="82"/>
      <c r="F19" s="63"/>
      <c r="G19" s="64"/>
      <c r="H19" s="64"/>
      <c r="I19" s="64"/>
      <c r="J19" s="64"/>
      <c r="K19" s="64"/>
      <c r="L19" s="64"/>
      <c r="M19" s="64"/>
      <c r="N19" s="64"/>
      <c r="O19" s="64"/>
      <c r="P19" s="72"/>
    </row>
    <row r="20" s="77" customFormat="1" ht="16.5" customHeight="1" spans="1:16">
      <c r="A20" s="56"/>
      <c r="B20" s="60"/>
      <c r="C20" s="61"/>
      <c r="D20" s="82"/>
      <c r="E20" s="82"/>
      <c r="F20" s="63"/>
      <c r="G20" s="64"/>
      <c r="H20" s="64"/>
      <c r="I20" s="64"/>
      <c r="J20" s="64"/>
      <c r="K20" s="64"/>
      <c r="L20" s="64"/>
      <c r="M20" s="64"/>
      <c r="N20" s="64"/>
      <c r="O20" s="64"/>
      <c r="P20" s="72"/>
    </row>
    <row r="21" s="77" customFormat="1" ht="16.5" customHeight="1" spans="1:16">
      <c r="A21" s="56"/>
      <c r="B21" s="60"/>
      <c r="C21" s="61"/>
      <c r="D21" s="82"/>
      <c r="E21" s="82"/>
      <c r="F21" s="63"/>
      <c r="G21" s="64"/>
      <c r="H21" s="64"/>
      <c r="I21" s="64"/>
      <c r="J21" s="64"/>
      <c r="K21" s="64"/>
      <c r="L21" s="64"/>
      <c r="M21" s="64"/>
      <c r="N21" s="64"/>
      <c r="O21" s="64"/>
      <c r="P21" s="72"/>
    </row>
    <row r="22" s="77" customFormat="1" ht="16.5" customHeight="1" spans="1:16">
      <c r="A22" s="56"/>
      <c r="B22" s="60"/>
      <c r="C22" s="61"/>
      <c r="D22" s="82"/>
      <c r="E22" s="82"/>
      <c r="F22" s="63"/>
      <c r="G22" s="64"/>
      <c r="H22" s="64"/>
      <c r="I22" s="64"/>
      <c r="J22" s="64"/>
      <c r="K22" s="64"/>
      <c r="L22" s="64"/>
      <c r="M22" s="64"/>
      <c r="N22" s="64"/>
      <c r="O22" s="64"/>
      <c r="P22" s="72"/>
    </row>
    <row r="23" s="77" customFormat="1" ht="16.5" customHeight="1" spans="1:16">
      <c r="A23" s="56"/>
      <c r="B23" s="60"/>
      <c r="C23" s="61"/>
      <c r="D23" s="82"/>
      <c r="E23" s="82"/>
      <c r="F23" s="63"/>
      <c r="G23" s="64"/>
      <c r="H23" s="64"/>
      <c r="I23" s="64"/>
      <c r="J23" s="64"/>
      <c r="K23" s="64"/>
      <c r="L23" s="64"/>
      <c r="M23" s="64"/>
      <c r="N23" s="64"/>
      <c r="O23" s="64"/>
      <c r="P23" s="72"/>
    </row>
    <row r="24" s="77" customFormat="1" ht="16.5" customHeight="1" spans="1:16">
      <c r="A24" s="56"/>
      <c r="B24" s="60"/>
      <c r="C24" s="61"/>
      <c r="D24" s="82"/>
      <c r="E24" s="82"/>
      <c r="F24" s="63"/>
      <c r="G24" s="64"/>
      <c r="H24" s="64"/>
      <c r="I24" s="64"/>
      <c r="J24" s="64"/>
      <c r="K24" s="64"/>
      <c r="L24" s="64"/>
      <c r="M24" s="64"/>
      <c r="N24" s="64"/>
      <c r="O24" s="64"/>
      <c r="P24" s="72"/>
    </row>
    <row r="25" s="77" customFormat="1" ht="16.5" customHeight="1" spans="1:16">
      <c r="A25" s="56"/>
      <c r="B25" s="60"/>
      <c r="C25" s="61"/>
      <c r="D25" s="82"/>
      <c r="E25" s="82"/>
      <c r="F25" s="63"/>
      <c r="G25" s="64"/>
      <c r="H25" s="64"/>
      <c r="I25" s="64"/>
      <c r="J25" s="64"/>
      <c r="K25" s="64"/>
      <c r="L25" s="64"/>
      <c r="M25" s="64"/>
      <c r="N25" s="64"/>
      <c r="O25" s="64"/>
      <c r="P25" s="72"/>
    </row>
    <row r="26" s="77" customFormat="1" ht="16.5" customHeight="1" spans="1:16">
      <c r="A26" s="56"/>
      <c r="B26" s="60"/>
      <c r="C26" s="61"/>
      <c r="D26" s="82"/>
      <c r="E26" s="82"/>
      <c r="F26" s="63"/>
      <c r="G26" s="64"/>
      <c r="H26" s="64"/>
      <c r="I26" s="64"/>
      <c r="J26" s="64"/>
      <c r="K26" s="64"/>
      <c r="L26" s="64"/>
      <c r="M26" s="64"/>
      <c r="N26" s="64"/>
      <c r="O26" s="64"/>
      <c r="P26" s="72"/>
    </row>
    <row r="27" s="77" customFormat="1" ht="16.5" customHeight="1" spans="1:16">
      <c r="A27" s="56"/>
      <c r="B27" s="60"/>
      <c r="C27" s="61"/>
      <c r="D27" s="82"/>
      <c r="E27" s="82"/>
      <c r="F27" s="63"/>
      <c r="G27" s="64"/>
      <c r="H27" s="64"/>
      <c r="I27" s="64"/>
      <c r="J27" s="64"/>
      <c r="K27" s="64"/>
      <c r="L27" s="64"/>
      <c r="M27" s="64"/>
      <c r="N27" s="64"/>
      <c r="O27" s="64"/>
      <c r="P27" s="72"/>
    </row>
    <row r="28" s="77" customFormat="1" ht="16.5" customHeight="1" spans="1:16">
      <c r="A28" s="67" t="s">
        <v>1209</v>
      </c>
      <c r="B28" s="57"/>
      <c r="C28" s="61"/>
      <c r="D28" s="82">
        <f>ROUND(SUM(D6:D27),2)</f>
        <v>0</v>
      </c>
      <c r="E28" s="82">
        <f>ROUND(SUM(E6:E27),2)</f>
        <v>0</v>
      </c>
      <c r="F28" s="63"/>
      <c r="G28" s="64"/>
      <c r="H28" s="64"/>
      <c r="I28" s="64"/>
      <c r="J28" s="64"/>
      <c r="K28" s="64"/>
      <c r="L28" s="64"/>
      <c r="M28" s="64"/>
      <c r="N28" s="64"/>
      <c r="O28" s="64"/>
      <c r="P28" s="72"/>
    </row>
    <row r="29" customHeight="1" spans="1:16">
      <c r="A29" s="68"/>
      <c r="B29" s="68"/>
      <c r="C29" s="68"/>
      <c r="D29" s="68"/>
      <c r="E29" s="84"/>
      <c r="F29" s="84"/>
      <c r="G29" s="64"/>
      <c r="H29" s="64"/>
      <c r="I29" s="64"/>
      <c r="J29" s="64"/>
      <c r="K29" s="64"/>
      <c r="L29" s="64"/>
      <c r="M29" s="64"/>
      <c r="N29" s="64"/>
      <c r="O29" s="64"/>
      <c r="P29" s="65"/>
    </row>
    <row r="30" customHeight="1" spans="1:16">
      <c r="A30" s="71"/>
      <c r="B30" s="64"/>
      <c r="C30" s="64"/>
      <c r="D30" s="64"/>
      <c r="E30" s="64"/>
      <c r="F30" s="64"/>
      <c r="G30" s="64"/>
      <c r="H30" s="64"/>
      <c r="I30" s="64"/>
      <c r="J30" s="64"/>
      <c r="K30" s="64"/>
      <c r="L30" s="64"/>
      <c r="M30" s="64"/>
      <c r="N30" s="64"/>
      <c r="O30" s="64"/>
      <c r="P30" s="65"/>
    </row>
    <row r="31" customHeight="1" spans="1:16">
      <c r="A31" s="64"/>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64"/>
      <c r="B72" s="64"/>
      <c r="C72" s="64"/>
      <c r="D72" s="64"/>
      <c r="E72" s="64"/>
      <c r="F72" s="64"/>
      <c r="G72" s="64"/>
      <c r="H72" s="64"/>
      <c r="I72" s="64"/>
      <c r="J72" s="64"/>
      <c r="K72" s="64"/>
      <c r="L72" s="64"/>
      <c r="M72" s="64"/>
      <c r="N72" s="64"/>
      <c r="O72" s="64"/>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5"/>
      <c r="B77" s="75"/>
      <c r="C77" s="75"/>
      <c r="D77" s="75"/>
      <c r="E77" s="75"/>
      <c r="F77" s="75"/>
      <c r="G77" s="75"/>
      <c r="H77" s="75"/>
      <c r="I77" s="75"/>
      <c r="J77" s="75"/>
      <c r="K77" s="75"/>
      <c r="L77" s="75"/>
      <c r="M77" s="75"/>
      <c r="N77" s="75"/>
      <c r="O77" s="75"/>
      <c r="P77" s="65"/>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row r="87" customHeight="1" spans="1:15">
      <c r="A87" s="76"/>
      <c r="B87" s="76"/>
      <c r="C87" s="76"/>
      <c r="D87" s="76"/>
      <c r="E87" s="76"/>
      <c r="F87" s="76"/>
      <c r="G87" s="76"/>
      <c r="H87" s="76"/>
      <c r="I87" s="76"/>
      <c r="J87" s="76"/>
      <c r="K87" s="76"/>
      <c r="L87" s="76"/>
      <c r="M87" s="76"/>
      <c r="N87" s="76"/>
      <c r="O87" s="76"/>
    </row>
  </sheetData>
  <mergeCells count="3">
    <mergeCell ref="A1:F1"/>
    <mergeCell ref="A2:F2"/>
    <mergeCell ref="A28:B28"/>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7">
    <pageSetUpPr fitToPage="1"/>
  </sheetPr>
  <dimension ref="A1:P87"/>
  <sheetViews>
    <sheetView view="pageBreakPreview" zoomScaleNormal="100" workbookViewId="0">
      <selection activeCell="L20" sqref="L20"/>
    </sheetView>
  </sheetViews>
  <sheetFormatPr defaultColWidth="9" defaultRowHeight="15.75" customHeight="1"/>
  <cols>
    <col min="1" max="1" width="7.5" style="48" customWidth="1"/>
    <col min="2" max="2" width="28.3333333333333" style="48" customWidth="1"/>
    <col min="3" max="3" width="11" style="48" customWidth="1"/>
    <col min="4" max="4" width="16.3333333333333" style="48" customWidth="1"/>
    <col min="5" max="5" width="17" style="48" customWidth="1"/>
    <col min="6" max="6" width="15.6666666666667" style="48" customWidth="1"/>
    <col min="7" max="7" width="12.3333333333333" style="48" customWidth="1"/>
    <col min="8" max="8" width="17.3333333333333" style="48" customWidth="1"/>
    <col min="9" max="16384" width="9" style="48"/>
  </cols>
  <sheetData>
    <row r="1" s="46" customFormat="1" ht="30" customHeight="1" spans="1:16">
      <c r="A1" s="49" t="s">
        <v>1251</v>
      </c>
      <c r="B1" s="49"/>
      <c r="C1" s="49"/>
      <c r="D1" s="49"/>
      <c r="E1" s="49"/>
      <c r="F1" s="49"/>
      <c r="G1" s="49"/>
      <c r="H1" s="49"/>
    </row>
    <row r="2" s="77" customFormat="1" ht="16.5" customHeight="1" spans="1:16">
      <c r="A2" s="50" t="str">
        <f>公用信息!E7</f>
        <v>评估基准日：2025年10月31日</v>
      </c>
      <c r="B2" s="50"/>
      <c r="C2" s="50"/>
      <c r="D2" s="50"/>
      <c r="E2" s="50"/>
      <c r="F2" s="50"/>
      <c r="G2" s="50"/>
      <c r="H2" s="51"/>
      <c r="I2" s="52"/>
      <c r="J2" s="52"/>
      <c r="K2" s="52"/>
      <c r="L2" s="52"/>
      <c r="M2" s="52"/>
      <c r="N2" s="52"/>
      <c r="O2" s="52"/>
    </row>
    <row r="3" s="77" customFormat="1" ht="16.5" customHeight="1" spans="1:16">
      <c r="A3" s="50"/>
      <c r="B3" s="50"/>
      <c r="C3" s="50"/>
      <c r="D3" s="50"/>
      <c r="E3" s="50"/>
      <c r="F3" s="50"/>
      <c r="G3" s="50"/>
      <c r="H3" s="53" t="s">
        <v>1252</v>
      </c>
      <c r="I3" s="52"/>
      <c r="J3" s="52"/>
      <c r="K3" s="52"/>
      <c r="L3" s="52"/>
      <c r="M3" s="52"/>
      <c r="N3" s="52"/>
      <c r="O3" s="52"/>
    </row>
    <row r="4" s="77" customFormat="1" ht="16.5" customHeight="1" spans="1:16">
      <c r="A4" s="54" t="str">
        <f>公用信息!E6</f>
        <v>被评估单位：杭州建德杭氧气体有限公司</v>
      </c>
      <c r="B4" s="54"/>
      <c r="C4" s="54"/>
      <c r="D4" s="54"/>
      <c r="E4" s="52"/>
      <c r="F4" s="52"/>
      <c r="G4" s="52"/>
      <c r="H4" s="55" t="e">
        <f>#REF!</f>
        <v>#REF!</v>
      </c>
      <c r="I4" s="52"/>
      <c r="J4" s="52"/>
      <c r="K4" s="52"/>
      <c r="L4" s="52"/>
      <c r="M4" s="52"/>
      <c r="N4" s="52"/>
      <c r="O4" s="52"/>
    </row>
    <row r="5" s="78" customFormat="1" ht="16.5" customHeight="1" spans="1:16">
      <c r="A5" s="56" t="s">
        <v>175</v>
      </c>
      <c r="B5" s="56" t="s">
        <v>1239</v>
      </c>
      <c r="C5" s="56" t="s">
        <v>526</v>
      </c>
      <c r="D5" s="57" t="s">
        <v>111</v>
      </c>
      <c r="E5" s="56" t="s">
        <v>112</v>
      </c>
      <c r="F5" s="56" t="s">
        <v>113</v>
      </c>
      <c r="G5" s="56" t="s">
        <v>114</v>
      </c>
      <c r="H5" s="56" t="s">
        <v>247</v>
      </c>
      <c r="I5" s="58"/>
      <c r="J5" s="58"/>
      <c r="K5" s="58"/>
      <c r="L5" s="58"/>
      <c r="M5" s="58"/>
      <c r="N5" s="58"/>
      <c r="O5" s="58"/>
      <c r="P5" s="80"/>
    </row>
    <row r="6" s="77" customFormat="1" ht="16.5" customHeight="1" spans="1:16">
      <c r="A6" s="56"/>
      <c r="B6" s="60"/>
      <c r="C6" s="61"/>
      <c r="D6" s="62"/>
      <c r="E6" s="62"/>
      <c r="F6" s="62">
        <f>E6-D6</f>
        <v>0</v>
      </c>
      <c r="G6" s="115" t="str">
        <f>IF(D6=0,"",F6/D6*100)</f>
        <v/>
      </c>
      <c r="H6" s="63"/>
      <c r="I6" s="64"/>
      <c r="J6" s="64"/>
      <c r="K6" s="64"/>
      <c r="L6" s="64"/>
      <c r="M6" s="64"/>
      <c r="N6" s="64"/>
      <c r="O6" s="64"/>
      <c r="P6" s="72"/>
    </row>
    <row r="7" s="77" customFormat="1" ht="16.5" customHeight="1" spans="1:16">
      <c r="A7" s="56"/>
      <c r="B7" s="60"/>
      <c r="C7" s="61"/>
      <c r="D7" s="62"/>
      <c r="E7" s="62"/>
      <c r="F7" s="62">
        <f t="shared" ref="F7:F27" si="0">E7-D7</f>
        <v>0</v>
      </c>
      <c r="G7" s="115" t="str">
        <f t="shared" ref="G7:G27" si="1">IF(D7=0,"",F7/D7*100)</f>
        <v/>
      </c>
      <c r="H7" s="63"/>
      <c r="I7" s="64"/>
      <c r="J7" s="64"/>
      <c r="K7" s="64"/>
      <c r="L7" s="64"/>
      <c r="M7" s="64"/>
      <c r="N7" s="64"/>
      <c r="O7" s="64"/>
      <c r="P7" s="72"/>
    </row>
    <row r="8" s="77" customFormat="1" ht="16.5" customHeight="1" spans="1:16">
      <c r="A8" s="56"/>
      <c r="B8" s="60"/>
      <c r="C8" s="61"/>
      <c r="D8" s="62"/>
      <c r="E8" s="62"/>
      <c r="F8" s="62">
        <f t="shared" si="0"/>
        <v>0</v>
      </c>
      <c r="G8" s="115" t="str">
        <f t="shared" si="1"/>
        <v/>
      </c>
      <c r="H8" s="63"/>
      <c r="I8" s="64"/>
      <c r="J8" s="64"/>
      <c r="K8" s="64"/>
      <c r="L8" s="64"/>
      <c r="M8" s="64"/>
      <c r="N8" s="64"/>
      <c r="O8" s="64"/>
      <c r="P8" s="72"/>
    </row>
    <row r="9" s="77" customFormat="1" ht="16.5" customHeight="1" spans="1:16">
      <c r="A9" s="56"/>
      <c r="B9" s="60"/>
      <c r="C9" s="61"/>
      <c r="D9" s="62"/>
      <c r="E9" s="62"/>
      <c r="F9" s="62">
        <f t="shared" si="0"/>
        <v>0</v>
      </c>
      <c r="G9" s="115" t="str">
        <f t="shared" si="1"/>
        <v/>
      </c>
      <c r="H9" s="63"/>
      <c r="I9" s="64"/>
      <c r="J9" s="64"/>
      <c r="K9" s="64"/>
      <c r="L9" s="64"/>
      <c r="M9" s="64"/>
      <c r="N9" s="64"/>
      <c r="O9" s="64"/>
      <c r="P9" s="72"/>
    </row>
    <row r="10" s="77" customFormat="1" ht="16.5" customHeight="1" spans="1:16">
      <c r="A10" s="56"/>
      <c r="B10" s="60"/>
      <c r="C10" s="61"/>
      <c r="D10" s="62"/>
      <c r="E10" s="62"/>
      <c r="F10" s="62">
        <f t="shared" si="0"/>
        <v>0</v>
      </c>
      <c r="G10" s="115" t="str">
        <f t="shared" si="1"/>
        <v/>
      </c>
      <c r="H10" s="63"/>
      <c r="I10" s="64"/>
      <c r="J10" s="64"/>
      <c r="K10" s="64"/>
      <c r="L10" s="64"/>
      <c r="M10" s="64"/>
      <c r="N10" s="64"/>
      <c r="O10" s="64"/>
      <c r="P10" s="72"/>
    </row>
    <row r="11" s="77" customFormat="1" ht="16.5" customHeight="1" spans="1:16">
      <c r="A11" s="56"/>
      <c r="B11" s="60"/>
      <c r="C11" s="61"/>
      <c r="D11" s="62"/>
      <c r="E11" s="62"/>
      <c r="F11" s="62">
        <f t="shared" si="0"/>
        <v>0</v>
      </c>
      <c r="G11" s="115" t="str">
        <f t="shared" si="1"/>
        <v/>
      </c>
      <c r="H11" s="63"/>
      <c r="I11" s="64"/>
      <c r="J11" s="64"/>
      <c r="K11" s="64"/>
      <c r="L11" s="64"/>
      <c r="M11" s="64"/>
      <c r="N11" s="64"/>
      <c r="O11" s="64"/>
      <c r="P11" s="72"/>
    </row>
    <row r="12" s="77" customFormat="1" ht="16.5" customHeight="1" spans="1:16">
      <c r="A12" s="56"/>
      <c r="B12" s="60"/>
      <c r="C12" s="61"/>
      <c r="D12" s="62"/>
      <c r="E12" s="62"/>
      <c r="F12" s="62">
        <f t="shared" si="0"/>
        <v>0</v>
      </c>
      <c r="G12" s="115" t="str">
        <f t="shared" si="1"/>
        <v/>
      </c>
      <c r="H12" s="63"/>
      <c r="I12" s="64"/>
      <c r="J12" s="64"/>
      <c r="K12" s="64"/>
      <c r="L12" s="64"/>
      <c r="M12" s="64"/>
      <c r="N12" s="64"/>
      <c r="O12" s="64"/>
      <c r="P12" s="72"/>
    </row>
    <row r="13" s="77" customFormat="1" ht="16.5" customHeight="1" spans="1:16">
      <c r="A13" s="56"/>
      <c r="B13" s="60"/>
      <c r="C13" s="61"/>
      <c r="D13" s="62"/>
      <c r="E13" s="62"/>
      <c r="F13" s="62">
        <f t="shared" si="0"/>
        <v>0</v>
      </c>
      <c r="G13" s="115" t="str">
        <f t="shared" si="1"/>
        <v/>
      </c>
      <c r="H13" s="63"/>
      <c r="I13" s="64"/>
      <c r="J13" s="64"/>
      <c r="K13" s="64"/>
      <c r="L13" s="64"/>
      <c r="M13" s="64"/>
      <c r="N13" s="64"/>
      <c r="O13" s="64"/>
      <c r="P13" s="72"/>
    </row>
    <row r="14" s="77" customFormat="1" ht="16.5" customHeight="1" spans="1:16">
      <c r="A14" s="56"/>
      <c r="B14" s="60"/>
      <c r="C14" s="61"/>
      <c r="D14" s="62"/>
      <c r="E14" s="62"/>
      <c r="F14" s="62">
        <f t="shared" si="0"/>
        <v>0</v>
      </c>
      <c r="G14" s="115" t="str">
        <f t="shared" si="1"/>
        <v/>
      </c>
      <c r="H14" s="63"/>
      <c r="I14" s="64"/>
      <c r="J14" s="64"/>
      <c r="K14" s="64"/>
      <c r="L14" s="64"/>
      <c r="M14" s="64"/>
      <c r="N14" s="64"/>
      <c r="O14" s="64"/>
      <c r="P14" s="72"/>
    </row>
    <row r="15" s="77" customFormat="1" ht="16.5" customHeight="1" spans="1:16">
      <c r="A15" s="56"/>
      <c r="B15" s="60"/>
      <c r="C15" s="61"/>
      <c r="D15" s="62"/>
      <c r="E15" s="62"/>
      <c r="F15" s="62">
        <f t="shared" si="0"/>
        <v>0</v>
      </c>
      <c r="G15" s="115" t="str">
        <f t="shared" si="1"/>
        <v/>
      </c>
      <c r="H15" s="63"/>
      <c r="I15" s="64"/>
      <c r="J15" s="64"/>
      <c r="K15" s="64"/>
      <c r="L15" s="64"/>
      <c r="M15" s="64"/>
      <c r="N15" s="64"/>
      <c r="O15" s="64"/>
      <c r="P15" s="72"/>
    </row>
    <row r="16" s="77" customFormat="1" ht="16.5" customHeight="1" spans="1:16">
      <c r="A16" s="56"/>
      <c r="B16" s="60"/>
      <c r="C16" s="61"/>
      <c r="D16" s="62"/>
      <c r="E16" s="62"/>
      <c r="F16" s="62">
        <f t="shared" si="0"/>
        <v>0</v>
      </c>
      <c r="G16" s="115" t="str">
        <f t="shared" si="1"/>
        <v/>
      </c>
      <c r="H16" s="63"/>
      <c r="I16" s="64"/>
      <c r="J16" s="64"/>
      <c r="K16" s="64"/>
      <c r="L16" s="64"/>
      <c r="M16" s="64"/>
      <c r="N16" s="64"/>
      <c r="O16" s="64"/>
      <c r="P16" s="72"/>
    </row>
    <row r="17" s="77" customFormat="1" ht="16.5" customHeight="1" spans="1:16">
      <c r="A17" s="56"/>
      <c r="B17" s="60"/>
      <c r="C17" s="61"/>
      <c r="D17" s="62"/>
      <c r="E17" s="62"/>
      <c r="F17" s="62">
        <f t="shared" si="0"/>
        <v>0</v>
      </c>
      <c r="G17" s="115" t="str">
        <f t="shared" si="1"/>
        <v/>
      </c>
      <c r="H17" s="63"/>
      <c r="I17" s="64"/>
      <c r="J17" s="64"/>
      <c r="K17" s="64"/>
      <c r="L17" s="64"/>
      <c r="M17" s="64"/>
      <c r="N17" s="64"/>
      <c r="O17" s="64"/>
      <c r="P17" s="72"/>
    </row>
    <row r="18" s="77" customFormat="1" ht="16.5" customHeight="1" spans="1:16">
      <c r="A18" s="56"/>
      <c r="B18" s="60"/>
      <c r="C18" s="61"/>
      <c r="D18" s="62"/>
      <c r="E18" s="62"/>
      <c r="F18" s="62">
        <f t="shared" si="0"/>
        <v>0</v>
      </c>
      <c r="G18" s="115" t="str">
        <f t="shared" si="1"/>
        <v/>
      </c>
      <c r="H18" s="63"/>
      <c r="I18" s="64"/>
      <c r="J18" s="64"/>
      <c r="K18" s="64"/>
      <c r="L18" s="64"/>
      <c r="M18" s="64"/>
      <c r="N18" s="64"/>
      <c r="O18" s="64"/>
      <c r="P18" s="72"/>
    </row>
    <row r="19" s="77" customFormat="1" ht="16.5" customHeight="1" spans="1:16">
      <c r="A19" s="56"/>
      <c r="B19" s="60"/>
      <c r="C19" s="61"/>
      <c r="D19" s="62"/>
      <c r="E19" s="62"/>
      <c r="F19" s="62">
        <f t="shared" si="0"/>
        <v>0</v>
      </c>
      <c r="G19" s="115" t="str">
        <f t="shared" si="1"/>
        <v/>
      </c>
      <c r="H19" s="63"/>
      <c r="I19" s="64"/>
      <c r="J19" s="64"/>
      <c r="K19" s="64"/>
      <c r="L19" s="64"/>
      <c r="M19" s="64"/>
      <c r="N19" s="64"/>
      <c r="O19" s="64"/>
      <c r="P19" s="72"/>
    </row>
    <row r="20" s="77" customFormat="1" ht="16.5" customHeight="1" spans="1:16">
      <c r="A20" s="56"/>
      <c r="B20" s="60"/>
      <c r="C20" s="61"/>
      <c r="D20" s="62"/>
      <c r="E20" s="62"/>
      <c r="F20" s="62">
        <f t="shared" si="0"/>
        <v>0</v>
      </c>
      <c r="G20" s="115" t="str">
        <f t="shared" si="1"/>
        <v/>
      </c>
      <c r="H20" s="63"/>
      <c r="I20" s="64"/>
      <c r="J20" s="64"/>
      <c r="K20" s="64"/>
      <c r="L20" s="64"/>
      <c r="M20" s="64"/>
      <c r="N20" s="64"/>
      <c r="O20" s="64"/>
      <c r="P20" s="72"/>
    </row>
    <row r="21" s="77" customFormat="1" ht="16.5" customHeight="1" spans="1:16">
      <c r="A21" s="56"/>
      <c r="B21" s="60"/>
      <c r="C21" s="61"/>
      <c r="D21" s="62"/>
      <c r="E21" s="62"/>
      <c r="F21" s="62">
        <f t="shared" si="0"/>
        <v>0</v>
      </c>
      <c r="G21" s="115" t="str">
        <f t="shared" si="1"/>
        <v/>
      </c>
      <c r="H21" s="63"/>
      <c r="I21" s="64"/>
      <c r="J21" s="64"/>
      <c r="K21" s="64"/>
      <c r="L21" s="64"/>
      <c r="M21" s="64"/>
      <c r="N21" s="64"/>
      <c r="O21" s="64"/>
      <c r="P21" s="72"/>
    </row>
    <row r="22" s="77" customFormat="1" ht="16.5" customHeight="1" spans="1:16">
      <c r="A22" s="56"/>
      <c r="B22" s="60"/>
      <c r="C22" s="61"/>
      <c r="D22" s="62"/>
      <c r="E22" s="62"/>
      <c r="F22" s="62">
        <f t="shared" si="0"/>
        <v>0</v>
      </c>
      <c r="G22" s="115" t="str">
        <f t="shared" si="1"/>
        <v/>
      </c>
      <c r="H22" s="63"/>
      <c r="I22" s="64"/>
      <c r="J22" s="64"/>
      <c r="K22" s="64"/>
      <c r="L22" s="64"/>
      <c r="M22" s="64"/>
      <c r="N22" s="64"/>
      <c r="O22" s="64"/>
      <c r="P22" s="72"/>
    </row>
    <row r="23" s="77" customFormat="1" ht="16.5" customHeight="1" spans="1:16">
      <c r="A23" s="56"/>
      <c r="B23" s="60"/>
      <c r="C23" s="61"/>
      <c r="D23" s="62"/>
      <c r="E23" s="62"/>
      <c r="F23" s="62">
        <f t="shared" si="0"/>
        <v>0</v>
      </c>
      <c r="G23" s="115" t="str">
        <f t="shared" si="1"/>
        <v/>
      </c>
      <c r="H23" s="63"/>
      <c r="I23" s="64"/>
      <c r="J23" s="64"/>
      <c r="K23" s="64"/>
      <c r="L23" s="64"/>
      <c r="M23" s="64"/>
      <c r="N23" s="64"/>
      <c r="O23" s="64"/>
      <c r="P23" s="72"/>
    </row>
    <row r="24" s="77" customFormat="1" ht="16.5" customHeight="1" spans="1:16">
      <c r="A24" s="56"/>
      <c r="B24" s="60"/>
      <c r="C24" s="61"/>
      <c r="D24" s="62"/>
      <c r="E24" s="62"/>
      <c r="F24" s="62">
        <f t="shared" si="0"/>
        <v>0</v>
      </c>
      <c r="G24" s="115" t="str">
        <f t="shared" si="1"/>
        <v/>
      </c>
      <c r="H24" s="63"/>
      <c r="I24" s="64"/>
      <c r="J24" s="64"/>
      <c r="K24" s="64"/>
      <c r="L24" s="64"/>
      <c r="M24" s="64"/>
      <c r="N24" s="64"/>
      <c r="O24" s="64"/>
      <c r="P24" s="72"/>
    </row>
    <row r="25" s="77" customFormat="1" ht="16.5" customHeight="1" spans="1:16">
      <c r="A25" s="56"/>
      <c r="B25" s="60"/>
      <c r="C25" s="61"/>
      <c r="D25" s="62"/>
      <c r="E25" s="62"/>
      <c r="F25" s="62">
        <f t="shared" si="0"/>
        <v>0</v>
      </c>
      <c r="G25" s="115" t="str">
        <f t="shared" si="1"/>
        <v/>
      </c>
      <c r="H25" s="63"/>
      <c r="I25" s="64"/>
      <c r="J25" s="64"/>
      <c r="K25" s="64"/>
      <c r="L25" s="64"/>
      <c r="M25" s="64"/>
      <c r="N25" s="64"/>
      <c r="O25" s="64"/>
      <c r="P25" s="72"/>
    </row>
    <row r="26" s="77" customFormat="1" ht="16.5" customHeight="1" spans="1:16">
      <c r="A26" s="56"/>
      <c r="B26" s="60"/>
      <c r="C26" s="61"/>
      <c r="D26" s="62"/>
      <c r="E26" s="62"/>
      <c r="F26" s="62">
        <f t="shared" si="0"/>
        <v>0</v>
      </c>
      <c r="G26" s="115" t="str">
        <f t="shared" si="1"/>
        <v/>
      </c>
      <c r="H26" s="63"/>
      <c r="I26" s="64"/>
      <c r="J26" s="64"/>
      <c r="K26" s="64"/>
      <c r="L26" s="64"/>
      <c r="M26" s="64"/>
      <c r="N26" s="64"/>
      <c r="O26" s="64"/>
      <c r="P26" s="72"/>
    </row>
    <row r="27" s="77" customFormat="1" ht="16.5" customHeight="1" spans="1:16">
      <c r="A27" s="56"/>
      <c r="B27" s="60"/>
      <c r="C27" s="61"/>
      <c r="D27" s="62"/>
      <c r="E27" s="62"/>
      <c r="F27" s="62">
        <f t="shared" si="0"/>
        <v>0</v>
      </c>
      <c r="G27" s="115" t="str">
        <f t="shared" si="1"/>
        <v/>
      </c>
      <c r="H27" s="63"/>
      <c r="I27" s="64"/>
      <c r="J27" s="64"/>
      <c r="K27" s="64"/>
      <c r="L27" s="64"/>
      <c r="M27" s="64"/>
      <c r="N27" s="64"/>
      <c r="O27" s="64"/>
      <c r="P27" s="72"/>
    </row>
    <row r="28" s="77" customFormat="1" ht="16.5" customHeight="1" spans="1:16">
      <c r="A28" s="67" t="s">
        <v>1209</v>
      </c>
      <c r="B28" s="57"/>
      <c r="C28" s="61"/>
      <c r="D28" s="62">
        <f>SUM(D6:D27)</f>
        <v>0</v>
      </c>
      <c r="E28" s="62">
        <f>SUM(E6:E27)</f>
        <v>0</v>
      </c>
      <c r="F28" s="62">
        <f t="shared" ref="F28" si="2">E28-D28</f>
        <v>0</v>
      </c>
      <c r="G28" s="115" t="str">
        <f t="shared" ref="G28" si="3">IF(D28=0,"",F28/D28*100)</f>
        <v/>
      </c>
      <c r="H28" s="63"/>
      <c r="I28" s="64"/>
      <c r="J28" s="64"/>
      <c r="K28" s="64"/>
      <c r="L28" s="64"/>
      <c r="M28" s="64"/>
      <c r="N28" s="64"/>
      <c r="O28" s="64"/>
      <c r="P28" s="72"/>
    </row>
    <row r="29" customHeight="1" spans="1:16">
      <c r="A29" s="68"/>
      <c r="B29" s="68"/>
      <c r="C29" s="68"/>
      <c r="D29" s="68"/>
      <c r="E29" s="84"/>
      <c r="F29" s="84"/>
      <c r="G29" s="84"/>
      <c r="H29" s="84"/>
      <c r="I29" s="64"/>
      <c r="J29" s="64"/>
      <c r="K29" s="64"/>
      <c r="L29" s="64"/>
      <c r="M29" s="64"/>
      <c r="N29" s="64"/>
      <c r="O29" s="64"/>
      <c r="P29" s="65"/>
    </row>
    <row r="30" customHeight="1" spans="1:16">
      <c r="A30" s="71"/>
      <c r="B30" s="64"/>
      <c r="C30" s="64"/>
      <c r="D30" s="64"/>
      <c r="E30" s="64"/>
      <c r="F30" s="64"/>
      <c r="G30" s="64"/>
      <c r="H30" s="64"/>
      <c r="I30" s="64"/>
      <c r="J30" s="64"/>
      <c r="K30" s="64"/>
      <c r="L30" s="64"/>
      <c r="M30" s="64"/>
      <c r="N30" s="64"/>
      <c r="O30" s="64"/>
      <c r="P30" s="65"/>
    </row>
    <row r="31" customHeight="1" spans="1:16">
      <c r="A31" s="64"/>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64"/>
      <c r="B72" s="64"/>
      <c r="C72" s="64"/>
      <c r="D72" s="64"/>
      <c r="E72" s="64"/>
      <c r="F72" s="64"/>
      <c r="G72" s="64"/>
      <c r="H72" s="64"/>
      <c r="I72" s="64"/>
      <c r="J72" s="64"/>
      <c r="K72" s="64"/>
      <c r="L72" s="64"/>
      <c r="M72" s="64"/>
      <c r="N72" s="64"/>
      <c r="O72" s="64"/>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5"/>
      <c r="B77" s="75"/>
      <c r="C77" s="75"/>
      <c r="D77" s="75"/>
      <c r="E77" s="75"/>
      <c r="F77" s="75"/>
      <c r="G77" s="75"/>
      <c r="H77" s="75"/>
      <c r="I77" s="75"/>
      <c r="J77" s="75"/>
      <c r="K77" s="75"/>
      <c r="L77" s="75"/>
      <c r="M77" s="75"/>
      <c r="N77" s="75"/>
      <c r="O77" s="75"/>
      <c r="P77" s="65"/>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row r="87" customHeight="1" spans="1:15">
      <c r="A87" s="76"/>
      <c r="B87" s="76"/>
      <c r="C87" s="76"/>
      <c r="D87" s="76"/>
      <c r="E87" s="76"/>
      <c r="F87" s="76"/>
      <c r="G87" s="76"/>
      <c r="H87" s="76"/>
      <c r="I87" s="76"/>
      <c r="J87" s="76"/>
      <c r="K87" s="76"/>
      <c r="L87" s="76"/>
      <c r="M87" s="76"/>
      <c r="N87" s="76"/>
      <c r="O87" s="76"/>
    </row>
  </sheetData>
  <mergeCells count="4">
    <mergeCell ref="A1:H1"/>
    <mergeCell ref="A2:H2"/>
    <mergeCell ref="A4:D4"/>
    <mergeCell ref="A28:B28"/>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9">
    <pageSetUpPr fitToPage="1"/>
  </sheetPr>
  <dimension ref="A1:P86"/>
  <sheetViews>
    <sheetView view="pageBreakPreview" zoomScaleNormal="100" workbookViewId="0">
      <selection activeCell="L20" sqref="L20"/>
    </sheetView>
  </sheetViews>
  <sheetFormatPr defaultColWidth="9" defaultRowHeight="15.75" customHeight="1"/>
  <cols>
    <col min="1" max="1" width="8.33333333333333" style="48" customWidth="1"/>
    <col min="2" max="2" width="27.1666666666667" style="48" customWidth="1"/>
    <col min="3" max="3" width="19" style="48" customWidth="1"/>
    <col min="4" max="4" width="20.5" style="48" customWidth="1"/>
    <col min="5" max="5" width="19" style="48" customWidth="1"/>
    <col min="6" max="6" width="18.3333333333333" style="48" customWidth="1"/>
    <col min="7" max="16384" width="9" style="48"/>
  </cols>
  <sheetData>
    <row r="1" s="46" customFormat="1" ht="30" customHeight="1" spans="1:16">
      <c r="A1" s="49" t="s">
        <v>1253</v>
      </c>
      <c r="B1" s="49"/>
      <c r="C1" s="49"/>
      <c r="D1" s="49"/>
      <c r="E1" s="49"/>
      <c r="F1" s="49"/>
    </row>
    <row r="2" s="77" customFormat="1" ht="16.5" customHeight="1" spans="1:16">
      <c r="A2" s="50" t="str">
        <f>公用信息!E7</f>
        <v>评估基准日：2025年10月31日</v>
      </c>
      <c r="B2" s="50"/>
      <c r="C2" s="50"/>
      <c r="D2" s="50"/>
      <c r="E2" s="50"/>
      <c r="F2" s="50"/>
      <c r="G2" s="52"/>
      <c r="H2" s="52"/>
      <c r="I2" s="52"/>
      <c r="J2" s="52"/>
      <c r="K2" s="52"/>
      <c r="L2" s="52"/>
      <c r="M2" s="52"/>
      <c r="N2" s="52"/>
      <c r="O2" s="52"/>
    </row>
    <row r="3" s="77" customFormat="1" ht="16.5" customHeight="1" spans="1:16">
      <c r="A3" s="50"/>
      <c r="B3" s="50"/>
      <c r="C3" s="50"/>
      <c r="D3" s="50"/>
      <c r="E3" s="50"/>
      <c r="F3" s="113" t="s">
        <v>1254</v>
      </c>
      <c r="G3" s="52"/>
      <c r="H3" s="52"/>
      <c r="I3" s="52"/>
      <c r="J3" s="52"/>
      <c r="K3" s="52"/>
      <c r="L3" s="52"/>
      <c r="M3" s="52"/>
      <c r="N3" s="52"/>
      <c r="O3" s="52"/>
    </row>
    <row r="4" s="77" customFormat="1" ht="16.5" customHeight="1" spans="1:16">
      <c r="A4" s="54" t="str">
        <f>公用信息!E6</f>
        <v>被评估单位：杭州建德杭氧气体有限公司</v>
      </c>
      <c r="B4" s="54"/>
      <c r="C4" s="54"/>
      <c r="D4" s="52"/>
      <c r="E4" s="52"/>
      <c r="F4" s="127" t="s">
        <v>1255</v>
      </c>
      <c r="G4" s="52"/>
      <c r="H4" s="52"/>
      <c r="I4" s="52"/>
      <c r="J4" s="52"/>
      <c r="K4" s="52"/>
      <c r="L4" s="52"/>
      <c r="M4" s="52"/>
      <c r="N4" s="52"/>
      <c r="O4" s="52"/>
    </row>
    <row r="5" s="78" customFormat="1" ht="16.5" customHeight="1" spans="1:16">
      <c r="A5" s="114" t="s">
        <v>214</v>
      </c>
      <c r="B5" s="114" t="s">
        <v>215</v>
      </c>
      <c r="C5" s="114" t="s">
        <v>111</v>
      </c>
      <c r="D5" s="114" t="s">
        <v>112</v>
      </c>
      <c r="E5" s="128" t="s">
        <v>113</v>
      </c>
      <c r="F5" s="114" t="s">
        <v>114</v>
      </c>
      <c r="G5" s="58"/>
      <c r="H5" s="58"/>
      <c r="I5" s="58"/>
      <c r="J5" s="58"/>
      <c r="K5" s="58"/>
      <c r="L5" s="58"/>
      <c r="M5" s="58"/>
      <c r="N5" s="58"/>
      <c r="O5" s="58"/>
      <c r="P5" s="80"/>
    </row>
    <row r="6" s="77" customFormat="1" ht="16.5" customHeight="1" spans="1:16">
      <c r="A6" s="114" t="s">
        <v>1256</v>
      </c>
      <c r="B6" s="129" t="s">
        <v>1257</v>
      </c>
      <c r="C6" s="66">
        <f>'5-1短期借款'!I28</f>
        <v>0</v>
      </c>
      <c r="D6" s="66">
        <f>'5-1短期借款'!K28</f>
        <v>0</v>
      </c>
      <c r="E6" s="62">
        <f>D6-C6</f>
        <v>0</v>
      </c>
      <c r="F6" s="115" t="str">
        <f>IF(C6=0,"",E6/C6*100)</f>
        <v/>
      </c>
      <c r="G6" s="64"/>
      <c r="H6" s="64"/>
      <c r="I6" s="64"/>
      <c r="J6" s="64"/>
      <c r="K6" s="64"/>
      <c r="L6" s="64"/>
      <c r="M6" s="64"/>
      <c r="N6" s="64"/>
      <c r="O6" s="64"/>
      <c r="P6" s="72"/>
    </row>
    <row r="7" s="77" customFormat="1" ht="16.5" customHeight="1" spans="1:16">
      <c r="A7" s="114" t="s">
        <v>1258</v>
      </c>
      <c r="B7" s="130" t="s">
        <v>1259</v>
      </c>
      <c r="C7" s="66">
        <f>'5-2交易性金融负债'!E29</f>
        <v>0</v>
      </c>
      <c r="D7" s="66">
        <f>'5-2交易性金融负债'!F29</f>
        <v>0</v>
      </c>
      <c r="E7" s="62">
        <f t="shared" ref="E7:E18" si="0">D7-C7</f>
        <v>0</v>
      </c>
      <c r="F7" s="115" t="str">
        <f t="shared" ref="F7:F27" si="1">IF(C7=0,"",E7/C7*100)</f>
        <v/>
      </c>
      <c r="G7" s="64"/>
      <c r="H7" s="64"/>
      <c r="I7" s="64"/>
      <c r="J7" s="64"/>
      <c r="K7" s="64"/>
      <c r="L7" s="64"/>
      <c r="M7" s="64"/>
      <c r="N7" s="64"/>
      <c r="O7" s="64"/>
      <c r="P7" s="72"/>
    </row>
    <row r="8" s="77" customFormat="1" ht="16.5" customHeight="1" spans="1:16">
      <c r="A8" s="114" t="s">
        <v>1260</v>
      </c>
      <c r="B8" s="131" t="s">
        <v>1261</v>
      </c>
      <c r="C8" s="66">
        <f>'5-3衍生金融负债'!F31</f>
        <v>0</v>
      </c>
      <c r="D8" s="66">
        <f>'5-3衍生金融负债'!G31</f>
        <v>0</v>
      </c>
      <c r="E8" s="62">
        <f t="shared" si="0"/>
        <v>0</v>
      </c>
      <c r="F8" s="115" t="str">
        <f t="shared" si="1"/>
        <v/>
      </c>
      <c r="G8" s="64"/>
      <c r="H8" s="64"/>
      <c r="I8" s="64"/>
      <c r="J8" s="64"/>
      <c r="K8" s="64"/>
      <c r="L8" s="64"/>
      <c r="M8" s="64"/>
      <c r="N8" s="64"/>
      <c r="O8" s="64"/>
      <c r="P8" s="72"/>
    </row>
    <row r="9" s="77" customFormat="1" ht="16.5" customHeight="1" spans="1:16">
      <c r="A9" s="114" t="s">
        <v>1262</v>
      </c>
      <c r="B9" s="131" t="s">
        <v>1263</v>
      </c>
      <c r="C9" s="66">
        <f>'5-4应付票据'!F30</f>
        <v>0</v>
      </c>
      <c r="D9" s="66">
        <f>'5-4应付票据'!G30</f>
        <v>0</v>
      </c>
      <c r="E9" s="62">
        <f t="shared" si="0"/>
        <v>0</v>
      </c>
      <c r="F9" s="115" t="str">
        <f t="shared" si="1"/>
        <v/>
      </c>
      <c r="G9" s="64"/>
      <c r="H9" s="64"/>
      <c r="I9" s="64"/>
      <c r="J9" s="64"/>
      <c r="K9" s="64"/>
      <c r="L9" s="64"/>
      <c r="M9" s="64"/>
      <c r="N9" s="64"/>
      <c r="O9" s="64"/>
      <c r="P9" s="72"/>
    </row>
    <row r="10" s="77" customFormat="1" ht="16.5" customHeight="1" spans="1:16">
      <c r="A10" s="114" t="s">
        <v>1264</v>
      </c>
      <c r="B10" s="131" t="s">
        <v>1265</v>
      </c>
      <c r="C10" s="66">
        <f>'5-5应付账款'!H28</f>
        <v>0</v>
      </c>
      <c r="D10" s="66">
        <f>'5-5应付账款'!I28</f>
        <v>0</v>
      </c>
      <c r="E10" s="62">
        <f t="shared" ref="E10" si="2">D10-C10</f>
        <v>0</v>
      </c>
      <c r="F10" s="115" t="str">
        <f t="shared" ref="F10" si="3">IF(C10=0,"",E10/C10*100)</f>
        <v/>
      </c>
      <c r="G10" s="64"/>
      <c r="H10" s="64"/>
      <c r="I10" s="64"/>
      <c r="J10" s="64"/>
      <c r="K10" s="64"/>
      <c r="L10" s="64"/>
      <c r="M10" s="64"/>
      <c r="N10" s="64"/>
      <c r="O10" s="64"/>
      <c r="P10" s="72"/>
    </row>
    <row r="11" s="77" customFormat="1" ht="16.5" customHeight="1" spans="1:16">
      <c r="A11" s="114" t="s">
        <v>1266</v>
      </c>
      <c r="B11" s="129" t="s">
        <v>1267</v>
      </c>
      <c r="C11" s="66">
        <f>'5-6预收款项'!H28</f>
        <v>0</v>
      </c>
      <c r="D11" s="66">
        <f>'5-6预收款项'!I28</f>
        <v>0</v>
      </c>
      <c r="E11" s="62">
        <f t="shared" si="0"/>
        <v>0</v>
      </c>
      <c r="F11" s="115" t="str">
        <f t="shared" si="1"/>
        <v/>
      </c>
      <c r="G11" s="64"/>
      <c r="H11" s="64"/>
      <c r="I11" s="64"/>
      <c r="J11" s="64"/>
      <c r="K11" s="64"/>
      <c r="L11" s="64"/>
      <c r="M11" s="64"/>
      <c r="N11" s="64"/>
      <c r="O11" s="64"/>
      <c r="P11" s="72"/>
    </row>
    <row r="12" s="77" customFormat="1" ht="16.5" customHeight="1" spans="1:16">
      <c r="A12" s="114" t="s">
        <v>1268</v>
      </c>
      <c r="B12" s="131" t="s">
        <v>1269</v>
      </c>
      <c r="C12" s="132">
        <f>'5-7合同负债'!E28</f>
        <v>0</v>
      </c>
      <c r="D12" s="132">
        <f>'5-7合同负债'!F28</f>
        <v>0</v>
      </c>
      <c r="E12" s="62">
        <f t="shared" ref="E12" si="4">D12-C12</f>
        <v>0</v>
      </c>
      <c r="F12" s="115" t="str">
        <f t="shared" ref="F12" si="5">IF(C12=0,"",E12/C12*100)</f>
        <v/>
      </c>
      <c r="G12" s="64"/>
      <c r="H12" s="64"/>
      <c r="I12" s="64"/>
      <c r="J12" s="64"/>
      <c r="K12" s="64"/>
      <c r="L12" s="64"/>
      <c r="M12" s="64"/>
      <c r="N12" s="64"/>
      <c r="O12" s="64"/>
      <c r="P12" s="72"/>
    </row>
    <row r="13" s="77" customFormat="1" ht="16.5" customHeight="1" spans="1:16">
      <c r="A13" s="114" t="s">
        <v>1270</v>
      </c>
      <c r="B13" s="129" t="s">
        <v>1271</v>
      </c>
      <c r="C13" s="66">
        <f>'5-8职工薪酬'!D26</f>
        <v>0</v>
      </c>
      <c r="D13" s="66">
        <f>'5-8职工薪酬'!E26</f>
        <v>0</v>
      </c>
      <c r="E13" s="62">
        <f t="shared" si="0"/>
        <v>0</v>
      </c>
      <c r="F13" s="115" t="str">
        <f t="shared" si="1"/>
        <v/>
      </c>
      <c r="G13" s="64"/>
      <c r="H13" s="64"/>
      <c r="I13" s="64"/>
      <c r="J13" s="64"/>
      <c r="K13" s="64"/>
      <c r="L13" s="64"/>
      <c r="M13" s="64"/>
      <c r="N13" s="64"/>
      <c r="O13" s="64"/>
      <c r="P13" s="72"/>
    </row>
    <row r="14" s="77" customFormat="1" ht="16.5" customHeight="1" spans="1:16">
      <c r="A14" s="114" t="s">
        <v>1272</v>
      </c>
      <c r="B14" s="129" t="s">
        <v>1273</v>
      </c>
      <c r="C14" s="66">
        <f>'5-9应交税费'!E27</f>
        <v>0</v>
      </c>
      <c r="D14" s="66">
        <f>'5-9应交税费'!F27</f>
        <v>0</v>
      </c>
      <c r="E14" s="62">
        <f t="shared" si="0"/>
        <v>0</v>
      </c>
      <c r="F14" s="115" t="str">
        <f t="shared" si="1"/>
        <v/>
      </c>
      <c r="G14" s="64"/>
      <c r="H14" s="64"/>
      <c r="I14" s="64"/>
      <c r="J14" s="64"/>
      <c r="K14" s="64"/>
      <c r="L14" s="64"/>
      <c r="M14" s="64"/>
      <c r="N14" s="64"/>
      <c r="O14" s="64"/>
      <c r="P14" s="72"/>
    </row>
    <row r="15" s="77" customFormat="1" ht="16.5" customHeight="1" spans="1:16">
      <c r="A15" s="114" t="s">
        <v>1274</v>
      </c>
      <c r="B15" s="129" t="s">
        <v>1275</v>
      </c>
      <c r="C15" s="66">
        <f>'5-10其他应付款汇总表'!C26</f>
        <v>0</v>
      </c>
      <c r="D15" s="66">
        <f>'5-10其他应付款汇总表'!D26</f>
        <v>0</v>
      </c>
      <c r="E15" s="62">
        <f t="shared" si="0"/>
        <v>0</v>
      </c>
      <c r="F15" s="115" t="str">
        <f t="shared" si="1"/>
        <v/>
      </c>
      <c r="G15" s="64"/>
      <c r="H15" s="64"/>
      <c r="I15" s="64"/>
      <c r="J15" s="64"/>
      <c r="K15" s="64"/>
      <c r="L15" s="64"/>
      <c r="M15" s="64"/>
      <c r="N15" s="64"/>
      <c r="O15" s="64"/>
      <c r="P15" s="72"/>
    </row>
    <row r="16" s="77" customFormat="1" ht="16.5" customHeight="1" spans="1:16">
      <c r="A16" s="114" t="s">
        <v>1276</v>
      </c>
      <c r="B16" s="131" t="s">
        <v>1277</v>
      </c>
      <c r="C16" s="66">
        <f>'5-11持有待售负债'!E27</f>
        <v>0</v>
      </c>
      <c r="D16" s="66">
        <f>'5-11持有待售负债'!F27</f>
        <v>0</v>
      </c>
      <c r="E16" s="62">
        <f t="shared" si="0"/>
        <v>0</v>
      </c>
      <c r="F16" s="115" t="str">
        <f t="shared" si="1"/>
        <v/>
      </c>
      <c r="G16" s="64"/>
      <c r="H16" s="64"/>
      <c r="I16" s="64"/>
      <c r="J16" s="64"/>
      <c r="K16" s="64"/>
      <c r="L16" s="64"/>
      <c r="M16" s="64"/>
      <c r="N16" s="64"/>
      <c r="O16" s="64"/>
      <c r="P16" s="72"/>
    </row>
    <row r="17" s="77" customFormat="1" ht="16.5" customHeight="1" spans="1:16">
      <c r="A17" s="114" t="s">
        <v>1278</v>
      </c>
      <c r="B17" s="129" t="s">
        <v>1279</v>
      </c>
      <c r="C17" s="66">
        <f>'5-12一年到期非流动负债'!F28</f>
        <v>0</v>
      </c>
      <c r="D17" s="66">
        <f>'5-12一年到期非流动负债'!G28</f>
        <v>0</v>
      </c>
      <c r="E17" s="62">
        <f t="shared" si="0"/>
        <v>0</v>
      </c>
      <c r="F17" s="115" t="str">
        <f t="shared" si="1"/>
        <v/>
      </c>
      <c r="G17" s="64"/>
      <c r="H17" s="64"/>
      <c r="I17" s="64"/>
      <c r="J17" s="64"/>
      <c r="K17" s="64"/>
      <c r="L17" s="64"/>
      <c r="M17" s="64"/>
      <c r="N17" s="64"/>
      <c r="O17" s="64"/>
      <c r="P17" s="72"/>
    </row>
    <row r="18" s="77" customFormat="1" ht="16.5" customHeight="1" spans="1:16">
      <c r="A18" s="114" t="s">
        <v>1280</v>
      </c>
      <c r="B18" s="129" t="s">
        <v>1281</v>
      </c>
      <c r="C18" s="66">
        <f>'5-13其他流动负债'!E26</f>
        <v>0</v>
      </c>
      <c r="D18" s="66">
        <f>'5-13其他流动负债'!F26</f>
        <v>0</v>
      </c>
      <c r="E18" s="62">
        <f t="shared" si="0"/>
        <v>0</v>
      </c>
      <c r="F18" s="115" t="str">
        <f t="shared" si="1"/>
        <v/>
      </c>
      <c r="G18" s="64"/>
      <c r="H18" s="64"/>
      <c r="I18" s="64"/>
      <c r="J18" s="64"/>
      <c r="K18" s="64"/>
      <c r="L18" s="64"/>
      <c r="M18" s="64"/>
      <c r="N18" s="64"/>
      <c r="O18" s="64"/>
      <c r="P18" s="72"/>
    </row>
    <row r="19" s="77" customFormat="1" ht="16.5" customHeight="1" spans="1:16">
      <c r="A19" s="56"/>
      <c r="B19" s="129"/>
      <c r="C19" s="66"/>
      <c r="D19" s="62"/>
      <c r="E19" s="62"/>
      <c r="F19" s="115" t="str">
        <f t="shared" si="1"/>
        <v/>
      </c>
      <c r="G19" s="64"/>
      <c r="H19" s="64"/>
      <c r="I19" s="64"/>
      <c r="J19" s="64"/>
      <c r="K19" s="64"/>
      <c r="L19" s="64"/>
      <c r="M19" s="64"/>
      <c r="N19" s="64"/>
      <c r="O19" s="64"/>
      <c r="P19" s="72"/>
    </row>
    <row r="20" s="77" customFormat="1" ht="16.5" customHeight="1" spans="1:16">
      <c r="A20" s="56"/>
      <c r="B20" s="129"/>
      <c r="C20" s="66"/>
      <c r="D20" s="62"/>
      <c r="E20" s="62"/>
      <c r="F20" s="115" t="str">
        <f t="shared" si="1"/>
        <v/>
      </c>
      <c r="G20" s="64"/>
      <c r="H20" s="64"/>
      <c r="I20" s="64"/>
      <c r="J20" s="64"/>
      <c r="K20" s="64"/>
      <c r="L20" s="64"/>
      <c r="M20" s="64"/>
      <c r="N20" s="64"/>
      <c r="O20" s="64"/>
      <c r="P20" s="72"/>
    </row>
    <row r="21" s="77" customFormat="1" ht="16.5" customHeight="1" spans="1:16">
      <c r="A21" s="56"/>
      <c r="B21" s="129"/>
      <c r="C21" s="66"/>
      <c r="D21" s="62"/>
      <c r="E21" s="62"/>
      <c r="F21" s="115" t="str">
        <f t="shared" si="1"/>
        <v/>
      </c>
      <c r="G21" s="64"/>
      <c r="H21" s="64"/>
      <c r="I21" s="64"/>
      <c r="J21" s="64"/>
      <c r="K21" s="64"/>
      <c r="L21" s="64"/>
      <c r="M21" s="64"/>
      <c r="N21" s="64"/>
      <c r="O21" s="64"/>
      <c r="P21" s="72"/>
    </row>
    <row r="22" s="77" customFormat="1" ht="16.5" customHeight="1" spans="1:16">
      <c r="A22" s="56"/>
      <c r="B22" s="129"/>
      <c r="C22" s="66"/>
      <c r="D22" s="62"/>
      <c r="E22" s="62"/>
      <c r="F22" s="115" t="str">
        <f t="shared" si="1"/>
        <v/>
      </c>
      <c r="G22" s="64"/>
      <c r="H22" s="64"/>
      <c r="I22" s="64"/>
      <c r="J22" s="64"/>
      <c r="K22" s="64"/>
      <c r="L22" s="64"/>
      <c r="M22" s="64"/>
      <c r="N22" s="64"/>
      <c r="O22" s="64"/>
      <c r="P22" s="72"/>
    </row>
    <row r="23" s="77" customFormat="1" ht="16.5" customHeight="1" spans="1:16">
      <c r="A23" s="56"/>
      <c r="B23" s="129"/>
      <c r="C23" s="66"/>
      <c r="D23" s="62"/>
      <c r="E23" s="62"/>
      <c r="F23" s="115" t="str">
        <f t="shared" si="1"/>
        <v/>
      </c>
      <c r="G23" s="64"/>
      <c r="H23" s="64"/>
      <c r="I23" s="64"/>
      <c r="J23" s="64"/>
      <c r="K23" s="64"/>
      <c r="L23" s="64"/>
      <c r="M23" s="64"/>
      <c r="N23" s="64"/>
      <c r="O23" s="64"/>
      <c r="P23" s="72"/>
    </row>
    <row r="24" s="77" customFormat="1" ht="16.5" customHeight="1" spans="1:16">
      <c r="A24" s="56"/>
      <c r="B24" s="129"/>
      <c r="C24" s="66"/>
      <c r="D24" s="62"/>
      <c r="E24" s="62"/>
      <c r="F24" s="115" t="str">
        <f t="shared" si="1"/>
        <v/>
      </c>
      <c r="G24" s="64"/>
      <c r="H24" s="64"/>
      <c r="I24" s="64"/>
      <c r="J24" s="64"/>
      <c r="K24" s="64"/>
      <c r="L24" s="64"/>
      <c r="M24" s="64"/>
      <c r="N24" s="64"/>
      <c r="O24" s="64"/>
      <c r="P24" s="72"/>
    </row>
    <row r="25" s="77" customFormat="1" ht="16.5" customHeight="1" spans="1:16">
      <c r="A25" s="114"/>
      <c r="B25" s="133"/>
      <c r="C25" s="66"/>
      <c r="D25" s="62"/>
      <c r="E25" s="62"/>
      <c r="F25" s="115" t="str">
        <f t="shared" si="1"/>
        <v/>
      </c>
      <c r="G25" s="64"/>
      <c r="H25" s="64"/>
      <c r="I25" s="64"/>
      <c r="J25" s="64"/>
      <c r="K25" s="64"/>
      <c r="L25" s="64"/>
      <c r="M25" s="64"/>
      <c r="N25" s="64"/>
      <c r="O25" s="64"/>
      <c r="P25" s="72"/>
    </row>
    <row r="26" s="77" customFormat="1" ht="16.5" customHeight="1" spans="1:16">
      <c r="A26" s="114"/>
      <c r="B26" s="133"/>
      <c r="C26" s="66"/>
      <c r="D26" s="62"/>
      <c r="E26" s="62"/>
      <c r="F26" s="115" t="str">
        <f t="shared" si="1"/>
        <v/>
      </c>
      <c r="G26" s="64"/>
      <c r="H26" s="64"/>
      <c r="I26" s="64"/>
      <c r="J26" s="64"/>
      <c r="K26" s="64"/>
      <c r="L26" s="64"/>
      <c r="M26" s="64"/>
      <c r="N26" s="64"/>
      <c r="O26" s="64"/>
      <c r="P26" s="72"/>
    </row>
    <row r="27" s="77" customFormat="1" ht="16.5" customHeight="1" spans="1:16">
      <c r="A27" s="128" t="s">
        <v>1282</v>
      </c>
      <c r="B27" s="134"/>
      <c r="C27" s="66">
        <f>SUM(C6:C26)</f>
        <v>0</v>
      </c>
      <c r="D27" s="66">
        <f>SUM(D6:D26)</f>
        <v>0</v>
      </c>
      <c r="E27" s="62">
        <f>D27-C27</f>
        <v>0</v>
      </c>
      <c r="F27" s="115" t="str">
        <f t="shared" si="1"/>
        <v/>
      </c>
      <c r="G27" s="64"/>
      <c r="H27" s="64"/>
      <c r="I27" s="64"/>
      <c r="J27" s="64"/>
      <c r="K27" s="64"/>
      <c r="L27" s="64"/>
      <c r="M27" s="64"/>
      <c r="N27" s="64"/>
      <c r="O27" s="64"/>
      <c r="P27" s="72"/>
    </row>
    <row r="28" s="77" customFormat="1" customHeight="1" spans="1:16">
      <c r="A28" s="71"/>
      <c r="B28" s="64"/>
      <c r="C28" s="64"/>
      <c r="D28" s="64"/>
      <c r="E28" s="64"/>
      <c r="F28" s="135" t="s">
        <v>243</v>
      </c>
      <c r="G28" s="64"/>
      <c r="H28" s="64"/>
      <c r="I28" s="64"/>
      <c r="J28" s="64"/>
      <c r="K28" s="64"/>
      <c r="L28" s="64"/>
      <c r="M28" s="64"/>
      <c r="N28" s="64"/>
      <c r="O28" s="64"/>
      <c r="P28" s="72"/>
    </row>
    <row r="29" customHeight="1" spans="1:16">
      <c r="A29" s="71"/>
      <c r="B29" s="64"/>
      <c r="C29" s="64"/>
      <c r="D29" s="64"/>
      <c r="E29" s="64"/>
      <c r="F29" s="64"/>
      <c r="G29" s="64"/>
      <c r="H29" s="64"/>
      <c r="I29" s="64"/>
      <c r="J29" s="64"/>
      <c r="K29" s="64"/>
      <c r="L29" s="64"/>
      <c r="M29" s="64"/>
      <c r="N29" s="64"/>
      <c r="O29" s="64"/>
      <c r="P29" s="65"/>
    </row>
    <row r="30" customHeight="1" spans="1:16">
      <c r="A30" s="64"/>
      <c r="B30" s="64"/>
      <c r="C30" s="64"/>
      <c r="D30" s="64"/>
      <c r="E30" s="64"/>
      <c r="F30" s="64"/>
      <c r="G30" s="64"/>
      <c r="H30" s="64"/>
      <c r="I30" s="64"/>
      <c r="J30" s="64"/>
      <c r="K30" s="64"/>
      <c r="L30" s="64"/>
      <c r="M30" s="64"/>
      <c r="N30" s="64"/>
      <c r="O30" s="64"/>
      <c r="P30" s="65"/>
    </row>
    <row r="31" customHeight="1" spans="1:16">
      <c r="A31" s="64"/>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sheetData>
  <mergeCells count="4">
    <mergeCell ref="A1:F1"/>
    <mergeCell ref="A2:F2"/>
    <mergeCell ref="A4:C4"/>
    <mergeCell ref="A27:B27"/>
  </mergeCells>
  <printOptions horizontalCentered="1"/>
  <pageMargins left="0.590551181102362" right="0.590551181102362" top="0.866141732283464" bottom="0.866141732283464" header="0.47244094488189" footer="0.47244094488189"/>
  <pageSetup paperSize="9" fitToHeight="0" orientation="landscape" blackAndWhite="1"/>
  <headerFooter scaleWithDoc="0"/>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0">
    <pageSetUpPr fitToPage="1"/>
  </sheetPr>
  <dimension ref="A1:Q87"/>
  <sheetViews>
    <sheetView view="pageBreakPreview" zoomScaleNormal="100" topLeftCell="A2" workbookViewId="0">
      <selection activeCell="L20" sqref="L20"/>
    </sheetView>
  </sheetViews>
  <sheetFormatPr defaultColWidth="9" defaultRowHeight="15.75" customHeight="1"/>
  <cols>
    <col min="1" max="1" width="8" style="48" customWidth="1"/>
    <col min="2" max="2" width="27.6666666666667" style="48" customWidth="1"/>
    <col min="3" max="3" width="12.1666666666667" style="48" customWidth="1"/>
    <col min="4" max="4" width="12.6666666666667" style="48" customWidth="1"/>
    <col min="5" max="5" width="11.5" style="48" customWidth="1"/>
    <col min="6" max="6" width="8.66666666666667" style="48" customWidth="1" outlineLevel="1"/>
    <col min="7" max="7" width="13" style="48" customWidth="1" outlineLevel="1"/>
    <col min="8" max="8" width="10.5" style="48" customWidth="1" outlineLevel="1"/>
    <col min="9" max="9" width="18.5" style="48" customWidth="1"/>
    <col min="10" max="10" width="15.5" style="48" hidden="1" customWidth="1"/>
    <col min="11" max="11" width="19.5" style="48" customWidth="1"/>
    <col min="12" max="12" width="10.5" style="48" customWidth="1"/>
    <col min="13" max="16384" width="9" style="48"/>
  </cols>
  <sheetData>
    <row r="1" s="46" customFormat="1" ht="30" customHeight="1" spans="1:17">
      <c r="A1" s="49" t="s">
        <v>1283</v>
      </c>
      <c r="B1" s="49"/>
      <c r="C1" s="49"/>
      <c r="D1" s="49"/>
      <c r="E1" s="49"/>
      <c r="F1" s="49"/>
      <c r="G1" s="49"/>
      <c r="H1" s="49"/>
      <c r="I1" s="49"/>
      <c r="J1" s="49"/>
      <c r="K1" s="49"/>
      <c r="L1" s="49"/>
    </row>
    <row r="2" s="77" customFormat="1" ht="16.5" customHeight="1" spans="1:17">
      <c r="A2" s="50" t="str">
        <f>公用信息!E7</f>
        <v>评估基准日：2025年10月31日</v>
      </c>
      <c r="B2" s="50"/>
      <c r="C2" s="50"/>
      <c r="D2" s="50"/>
      <c r="E2" s="50"/>
      <c r="F2" s="50"/>
      <c r="G2" s="50"/>
      <c r="H2" s="50"/>
      <c r="I2" s="51"/>
      <c r="J2" s="51"/>
      <c r="K2" s="51"/>
      <c r="L2" s="51"/>
      <c r="M2" s="52"/>
      <c r="N2" s="52"/>
      <c r="O2" s="52"/>
      <c r="P2" s="52"/>
    </row>
    <row r="3" s="77" customFormat="1" ht="17.25" customHeight="1" spans="1:17">
      <c r="A3" s="50"/>
      <c r="B3" s="50"/>
      <c r="C3" s="50"/>
      <c r="D3" s="50"/>
      <c r="E3" s="50"/>
      <c r="F3" s="50"/>
      <c r="G3" s="50"/>
      <c r="H3" s="50"/>
      <c r="I3" s="51"/>
      <c r="J3" s="51"/>
      <c r="K3" s="51"/>
      <c r="L3" s="53" t="s">
        <v>1284</v>
      </c>
      <c r="M3" s="52"/>
      <c r="N3" s="52"/>
      <c r="O3" s="52"/>
      <c r="P3" s="52"/>
    </row>
    <row r="4" s="77" customFormat="1" ht="17.25" customHeight="1" spans="1:17">
      <c r="A4" s="90" t="str">
        <f>公用信息!E6</f>
        <v>被评估单位：杭州建德杭氧气体有限公司</v>
      </c>
      <c r="B4" s="52"/>
      <c r="C4" s="52"/>
      <c r="D4" s="52"/>
      <c r="E4" s="52"/>
      <c r="F4" s="52"/>
      <c r="G4" s="52"/>
      <c r="H4" s="52"/>
      <c r="I4" s="52"/>
      <c r="J4" s="52"/>
      <c r="K4" s="52"/>
      <c r="L4" s="55" t="e">
        <f>#REF!</f>
        <v>#REF!</v>
      </c>
      <c r="M4" s="52"/>
      <c r="N4" s="52"/>
      <c r="O4" s="52"/>
      <c r="P4" s="52"/>
    </row>
    <row r="5" s="78" customFormat="1" ht="17.25" customHeight="1" spans="1:17">
      <c r="A5" s="56" t="s">
        <v>175</v>
      </c>
      <c r="B5" s="56" t="s">
        <v>1285</v>
      </c>
      <c r="C5" s="56" t="s">
        <v>316</v>
      </c>
      <c r="D5" s="56" t="s">
        <v>467</v>
      </c>
      <c r="E5" s="56" t="s">
        <v>1286</v>
      </c>
      <c r="F5" s="110" t="s">
        <v>258</v>
      </c>
      <c r="G5" s="110" t="s">
        <v>259</v>
      </c>
      <c r="H5" s="110" t="s">
        <v>260</v>
      </c>
      <c r="I5" s="57" t="s">
        <v>111</v>
      </c>
      <c r="J5" s="56" t="s">
        <v>1287</v>
      </c>
      <c r="K5" s="56" t="s">
        <v>112</v>
      </c>
      <c r="L5" s="56" t="s">
        <v>247</v>
      </c>
      <c r="M5" s="58"/>
      <c r="N5" s="58"/>
      <c r="O5" s="58"/>
      <c r="P5" s="58"/>
      <c r="Q5" s="80"/>
    </row>
    <row r="6" s="77" customFormat="1" ht="17.25" customHeight="1" spans="1:17">
      <c r="A6" s="56"/>
      <c r="B6" s="60"/>
      <c r="C6" s="61"/>
      <c r="D6" s="61"/>
      <c r="E6" s="61"/>
      <c r="F6" s="56"/>
      <c r="G6" s="62"/>
      <c r="H6" s="124"/>
      <c r="I6" s="62"/>
      <c r="J6" s="62"/>
      <c r="K6" s="62"/>
      <c r="L6" s="63"/>
      <c r="M6" s="64"/>
      <c r="N6" s="64"/>
      <c r="O6" s="64"/>
      <c r="P6" s="64"/>
      <c r="Q6" s="72"/>
    </row>
    <row r="7" s="77" customFormat="1" ht="17.25" customHeight="1" spans="1:17">
      <c r="A7" s="56"/>
      <c r="B7" s="60"/>
      <c r="C7" s="61"/>
      <c r="D7" s="61"/>
      <c r="E7" s="56"/>
      <c r="F7" s="56"/>
      <c r="G7" s="62"/>
      <c r="H7" s="124"/>
      <c r="I7" s="62"/>
      <c r="J7" s="62"/>
      <c r="K7" s="62"/>
      <c r="L7" s="63"/>
      <c r="M7" s="64"/>
      <c r="N7" s="64"/>
      <c r="O7" s="64"/>
      <c r="P7" s="64"/>
      <c r="Q7" s="72"/>
    </row>
    <row r="8" s="77" customFormat="1" ht="17.25" customHeight="1" spans="1:17">
      <c r="A8" s="56"/>
      <c r="B8" s="60"/>
      <c r="C8" s="61"/>
      <c r="D8" s="61"/>
      <c r="E8" s="56"/>
      <c r="F8" s="56"/>
      <c r="G8" s="62"/>
      <c r="H8" s="124"/>
      <c r="I8" s="62"/>
      <c r="J8" s="62"/>
      <c r="K8" s="62"/>
      <c r="L8" s="63"/>
      <c r="M8" s="64"/>
      <c r="N8" s="64"/>
      <c r="O8" s="64"/>
      <c r="P8" s="64"/>
      <c r="Q8" s="72"/>
    </row>
    <row r="9" s="77" customFormat="1" ht="17.25" customHeight="1" spans="1:17">
      <c r="A9" s="56"/>
      <c r="B9" s="60"/>
      <c r="C9" s="61"/>
      <c r="D9" s="61"/>
      <c r="E9" s="56"/>
      <c r="F9" s="56"/>
      <c r="G9" s="62"/>
      <c r="H9" s="124"/>
      <c r="I9" s="62"/>
      <c r="J9" s="62"/>
      <c r="K9" s="62"/>
      <c r="L9" s="63"/>
      <c r="M9" s="64"/>
      <c r="N9" s="64"/>
      <c r="O9" s="64"/>
      <c r="P9" s="64"/>
      <c r="Q9" s="72"/>
    </row>
    <row r="10" s="77" customFormat="1" ht="17.25" customHeight="1" spans="1:17">
      <c r="A10" s="56"/>
      <c r="B10" s="60"/>
      <c r="C10" s="61"/>
      <c r="D10" s="61"/>
      <c r="E10" s="56"/>
      <c r="F10" s="56"/>
      <c r="G10" s="62"/>
      <c r="H10" s="124"/>
      <c r="I10" s="62"/>
      <c r="J10" s="62"/>
      <c r="K10" s="62"/>
      <c r="L10" s="63"/>
      <c r="M10" s="64"/>
      <c r="N10" s="64"/>
      <c r="O10" s="64"/>
      <c r="P10" s="64"/>
      <c r="Q10" s="72"/>
    </row>
    <row r="11" s="77" customFormat="1" ht="17.25" customHeight="1" spans="1:17">
      <c r="A11" s="56"/>
      <c r="B11" s="60"/>
      <c r="C11" s="61"/>
      <c r="D11" s="61"/>
      <c r="E11" s="56"/>
      <c r="F11" s="56"/>
      <c r="G11" s="62"/>
      <c r="H11" s="124"/>
      <c r="I11" s="62"/>
      <c r="J11" s="62"/>
      <c r="K11" s="62"/>
      <c r="L11" s="63"/>
      <c r="M11" s="64"/>
      <c r="N11" s="64"/>
      <c r="O11" s="64"/>
      <c r="P11" s="64"/>
      <c r="Q11" s="72"/>
    </row>
    <row r="12" s="77" customFormat="1" ht="17.25" customHeight="1" spans="1:17">
      <c r="A12" s="56"/>
      <c r="B12" s="60"/>
      <c r="C12" s="61"/>
      <c r="D12" s="61"/>
      <c r="E12" s="56"/>
      <c r="F12" s="56"/>
      <c r="G12" s="62"/>
      <c r="H12" s="124"/>
      <c r="I12" s="62"/>
      <c r="J12" s="62"/>
      <c r="K12" s="62"/>
      <c r="L12" s="63"/>
      <c r="M12" s="64"/>
      <c r="N12" s="64"/>
      <c r="O12" s="64"/>
      <c r="P12" s="64"/>
      <c r="Q12" s="72"/>
    </row>
    <row r="13" s="77" customFormat="1" ht="17.25" customHeight="1" spans="1:17">
      <c r="A13" s="56"/>
      <c r="B13" s="60"/>
      <c r="C13" s="61"/>
      <c r="D13" s="61"/>
      <c r="E13" s="56"/>
      <c r="F13" s="56"/>
      <c r="G13" s="62"/>
      <c r="H13" s="124"/>
      <c r="I13" s="62"/>
      <c r="J13" s="62"/>
      <c r="K13" s="62"/>
      <c r="L13" s="63"/>
      <c r="M13" s="64"/>
      <c r="N13" s="64"/>
      <c r="O13" s="64"/>
      <c r="P13" s="64"/>
      <c r="Q13" s="72"/>
    </row>
    <row r="14" s="77" customFormat="1" ht="17.25" customHeight="1" spans="1:17">
      <c r="A14" s="56"/>
      <c r="B14" s="60"/>
      <c r="C14" s="61"/>
      <c r="D14" s="61"/>
      <c r="E14" s="56"/>
      <c r="F14" s="56"/>
      <c r="G14" s="62"/>
      <c r="H14" s="124"/>
      <c r="I14" s="62"/>
      <c r="J14" s="62"/>
      <c r="K14" s="62"/>
      <c r="L14" s="63"/>
      <c r="M14" s="64"/>
      <c r="N14" s="64"/>
      <c r="O14" s="64"/>
      <c r="P14" s="64"/>
      <c r="Q14" s="72"/>
    </row>
    <row r="15" s="77" customFormat="1" ht="17.25" customHeight="1" spans="1:17">
      <c r="A15" s="56"/>
      <c r="B15" s="60"/>
      <c r="C15" s="61"/>
      <c r="D15" s="61"/>
      <c r="E15" s="56"/>
      <c r="F15" s="56"/>
      <c r="G15" s="62"/>
      <c r="H15" s="124"/>
      <c r="I15" s="62"/>
      <c r="J15" s="62"/>
      <c r="K15" s="62"/>
      <c r="L15" s="63"/>
      <c r="M15" s="64"/>
      <c r="N15" s="64"/>
      <c r="O15" s="64"/>
      <c r="P15" s="64"/>
      <c r="Q15" s="72"/>
    </row>
    <row r="16" s="77" customFormat="1" ht="17.25" customHeight="1" spans="1:17">
      <c r="A16" s="56"/>
      <c r="B16" s="60"/>
      <c r="C16" s="61"/>
      <c r="D16" s="61"/>
      <c r="E16" s="56"/>
      <c r="F16" s="56"/>
      <c r="G16" s="62"/>
      <c r="H16" s="124"/>
      <c r="I16" s="62"/>
      <c r="J16" s="62"/>
      <c r="K16" s="62"/>
      <c r="L16" s="63"/>
      <c r="M16" s="64"/>
      <c r="N16" s="64"/>
      <c r="O16" s="64"/>
      <c r="P16" s="64"/>
      <c r="Q16" s="72"/>
    </row>
    <row r="17" s="77" customFormat="1" ht="17.25" customHeight="1" spans="1:17">
      <c r="A17" s="56"/>
      <c r="B17" s="60"/>
      <c r="C17" s="61"/>
      <c r="D17" s="61"/>
      <c r="E17" s="56"/>
      <c r="F17" s="56"/>
      <c r="G17" s="62"/>
      <c r="H17" s="124"/>
      <c r="I17" s="62"/>
      <c r="J17" s="62"/>
      <c r="K17" s="62"/>
      <c r="L17" s="63"/>
      <c r="M17" s="64"/>
      <c r="N17" s="64"/>
      <c r="O17" s="64"/>
      <c r="P17" s="64"/>
      <c r="Q17" s="72"/>
    </row>
    <row r="18" s="77" customFormat="1" ht="17.25" customHeight="1" spans="1:17">
      <c r="A18" s="56"/>
      <c r="B18" s="60"/>
      <c r="C18" s="61"/>
      <c r="D18" s="61"/>
      <c r="E18" s="56"/>
      <c r="F18" s="56"/>
      <c r="G18" s="62"/>
      <c r="H18" s="124"/>
      <c r="I18" s="62"/>
      <c r="J18" s="62"/>
      <c r="K18" s="62"/>
      <c r="L18" s="63"/>
      <c r="M18" s="64"/>
      <c r="N18" s="64"/>
      <c r="O18" s="64"/>
      <c r="P18" s="64"/>
      <c r="Q18" s="72"/>
    </row>
    <row r="19" s="77" customFormat="1" ht="17.25" customHeight="1" spans="1:17">
      <c r="A19" s="56"/>
      <c r="B19" s="60"/>
      <c r="C19" s="61"/>
      <c r="D19" s="61"/>
      <c r="E19" s="56"/>
      <c r="F19" s="56"/>
      <c r="G19" s="62"/>
      <c r="H19" s="124"/>
      <c r="I19" s="62"/>
      <c r="J19" s="62"/>
      <c r="K19" s="62"/>
      <c r="L19" s="63"/>
      <c r="M19" s="64"/>
      <c r="N19" s="64"/>
      <c r="O19" s="64"/>
      <c r="P19" s="64"/>
      <c r="Q19" s="72"/>
    </row>
    <row r="20" s="77" customFormat="1" ht="17.25" customHeight="1" spans="1:17">
      <c r="A20" s="56"/>
      <c r="B20" s="60"/>
      <c r="C20" s="61"/>
      <c r="D20" s="61"/>
      <c r="E20" s="56"/>
      <c r="F20" s="56"/>
      <c r="G20" s="62"/>
      <c r="H20" s="124"/>
      <c r="I20" s="62"/>
      <c r="J20" s="62"/>
      <c r="K20" s="62"/>
      <c r="L20" s="63"/>
      <c r="M20" s="64"/>
      <c r="N20" s="64"/>
      <c r="O20" s="64"/>
      <c r="P20" s="64"/>
      <c r="Q20" s="72"/>
    </row>
    <row r="21" s="77" customFormat="1" ht="17.25" customHeight="1" spans="1:17">
      <c r="A21" s="56"/>
      <c r="B21" s="60"/>
      <c r="C21" s="61"/>
      <c r="D21" s="61"/>
      <c r="E21" s="56"/>
      <c r="F21" s="56"/>
      <c r="G21" s="62"/>
      <c r="H21" s="124"/>
      <c r="I21" s="62"/>
      <c r="J21" s="62"/>
      <c r="K21" s="62"/>
      <c r="L21" s="63"/>
      <c r="M21" s="64"/>
      <c r="N21" s="64"/>
      <c r="O21" s="64"/>
      <c r="P21" s="64"/>
      <c r="Q21" s="72"/>
    </row>
    <row r="22" s="77" customFormat="1" ht="17.25" customHeight="1" spans="1:17">
      <c r="A22" s="56"/>
      <c r="B22" s="60"/>
      <c r="C22" s="61"/>
      <c r="D22" s="61"/>
      <c r="E22" s="56"/>
      <c r="F22" s="56"/>
      <c r="G22" s="62"/>
      <c r="H22" s="124"/>
      <c r="I22" s="62"/>
      <c r="J22" s="62"/>
      <c r="K22" s="62"/>
      <c r="L22" s="63"/>
      <c r="M22" s="64"/>
      <c r="N22" s="64"/>
      <c r="O22" s="64"/>
      <c r="P22" s="64"/>
      <c r="Q22" s="72"/>
    </row>
    <row r="23" s="77" customFormat="1" ht="17.25" customHeight="1" spans="1:17">
      <c r="A23" s="56"/>
      <c r="B23" s="60"/>
      <c r="C23" s="61"/>
      <c r="D23" s="61"/>
      <c r="E23" s="56"/>
      <c r="F23" s="56"/>
      <c r="G23" s="62"/>
      <c r="H23" s="124"/>
      <c r="I23" s="62"/>
      <c r="J23" s="62"/>
      <c r="K23" s="62"/>
      <c r="L23" s="63"/>
      <c r="M23" s="64"/>
      <c r="N23" s="64"/>
      <c r="O23" s="64"/>
      <c r="P23" s="64"/>
      <c r="Q23" s="72"/>
    </row>
    <row r="24" s="77" customFormat="1" ht="17.25" customHeight="1" spans="1:17">
      <c r="A24" s="56"/>
      <c r="B24" s="60"/>
      <c r="C24" s="61"/>
      <c r="D24" s="61"/>
      <c r="E24" s="56"/>
      <c r="F24" s="56"/>
      <c r="G24" s="62"/>
      <c r="H24" s="124"/>
      <c r="I24" s="62"/>
      <c r="J24" s="62"/>
      <c r="K24" s="62"/>
      <c r="L24" s="63"/>
      <c r="M24" s="64"/>
      <c r="N24" s="64"/>
      <c r="O24" s="64"/>
      <c r="P24" s="64"/>
      <c r="Q24" s="72"/>
    </row>
    <row r="25" s="77" customFormat="1" ht="17.25" customHeight="1" spans="1:17">
      <c r="A25" s="56"/>
      <c r="B25" s="60"/>
      <c r="C25" s="61"/>
      <c r="D25" s="61"/>
      <c r="E25" s="56"/>
      <c r="F25" s="56"/>
      <c r="G25" s="62"/>
      <c r="H25" s="124"/>
      <c r="I25" s="62"/>
      <c r="J25" s="62"/>
      <c r="K25" s="62"/>
      <c r="L25" s="63"/>
      <c r="M25" s="64"/>
      <c r="N25" s="64"/>
      <c r="O25" s="64"/>
      <c r="P25" s="64"/>
      <c r="Q25" s="72"/>
    </row>
    <row r="26" s="77" customFormat="1" ht="17.25" customHeight="1" spans="1:17">
      <c r="A26" s="56"/>
      <c r="B26" s="60"/>
      <c r="C26" s="61"/>
      <c r="D26" s="61"/>
      <c r="E26" s="56"/>
      <c r="F26" s="56"/>
      <c r="G26" s="62"/>
      <c r="H26" s="124"/>
      <c r="I26" s="62"/>
      <c r="J26" s="62"/>
      <c r="K26" s="62"/>
      <c r="L26" s="63"/>
      <c r="M26" s="64"/>
      <c r="N26" s="64"/>
      <c r="O26" s="64"/>
      <c r="P26" s="64"/>
      <c r="Q26" s="72"/>
    </row>
    <row r="27" s="77" customFormat="1" ht="17.25" customHeight="1" spans="1:17">
      <c r="A27" s="56"/>
      <c r="B27" s="60"/>
      <c r="C27" s="61"/>
      <c r="D27" s="61"/>
      <c r="E27" s="56"/>
      <c r="F27" s="56"/>
      <c r="G27" s="62"/>
      <c r="H27" s="124"/>
      <c r="I27" s="62"/>
      <c r="J27" s="62"/>
      <c r="K27" s="62"/>
      <c r="L27" s="63"/>
      <c r="M27" s="64"/>
      <c r="N27" s="64"/>
      <c r="O27" s="64"/>
      <c r="P27" s="64"/>
      <c r="Q27" s="72"/>
    </row>
    <row r="28" s="77" customFormat="1" ht="17.25" customHeight="1" spans="1:17">
      <c r="A28" s="67" t="s">
        <v>309</v>
      </c>
      <c r="B28" s="57"/>
      <c r="C28" s="61"/>
      <c r="D28" s="61"/>
      <c r="E28" s="56"/>
      <c r="F28" s="56"/>
      <c r="G28" s="62">
        <f>ROUND(SUM(G6:G27),2)</f>
        <v>0</v>
      </c>
      <c r="H28" s="125"/>
      <c r="I28" s="62">
        <f>ROUND(SUM(I6:I27),2)</f>
        <v>0</v>
      </c>
      <c r="J28" s="62"/>
      <c r="K28" s="62">
        <f>ROUND(SUM(K6:K27),2)</f>
        <v>0</v>
      </c>
      <c r="L28" s="63"/>
      <c r="M28" s="64"/>
      <c r="N28" s="64"/>
      <c r="O28" s="64"/>
      <c r="P28" s="64"/>
      <c r="Q28" s="72"/>
    </row>
    <row r="29" customHeight="1" spans="1:17">
      <c r="A29" s="68"/>
      <c r="B29" s="68"/>
      <c r="C29" s="68"/>
      <c r="D29" s="68"/>
      <c r="E29" s="64"/>
      <c r="F29" s="64"/>
      <c r="G29" s="64"/>
      <c r="H29" s="64"/>
      <c r="I29" s="126"/>
      <c r="J29" s="126"/>
      <c r="K29" s="126"/>
      <c r="L29" s="126"/>
      <c r="M29" s="64"/>
      <c r="N29" s="64"/>
      <c r="O29" s="64"/>
      <c r="P29" s="64"/>
      <c r="Q29" s="65"/>
    </row>
    <row r="30" customHeight="1" spans="1:17">
      <c r="A30" s="71"/>
      <c r="B30" s="64"/>
      <c r="C30" s="64"/>
      <c r="D30" s="64"/>
      <c r="E30" s="64"/>
      <c r="F30" s="64"/>
      <c r="G30" s="64"/>
      <c r="H30" s="64"/>
      <c r="I30" s="72" t="s">
        <v>113</v>
      </c>
      <c r="J30" s="64"/>
      <c r="K30" s="73">
        <f>K28-I28</f>
        <v>0</v>
      </c>
      <c r="L30" s="64"/>
      <c r="M30" s="64"/>
      <c r="N30" s="64"/>
      <c r="O30" s="64"/>
      <c r="P30" s="64"/>
      <c r="Q30" s="65"/>
    </row>
    <row r="31" customHeight="1" spans="1:17">
      <c r="A31" s="64"/>
      <c r="B31" s="64"/>
      <c r="C31" s="64"/>
      <c r="D31" s="64"/>
      <c r="E31" s="64"/>
      <c r="F31" s="64"/>
      <c r="G31" s="64"/>
      <c r="H31" s="64"/>
      <c r="I31" s="72" t="s">
        <v>1288</v>
      </c>
      <c r="J31" s="64"/>
      <c r="K31" s="74" t="str">
        <f>IF(I28=0,"",K30/I28)</f>
        <v/>
      </c>
      <c r="L31" s="64"/>
      <c r="M31" s="64"/>
      <c r="N31" s="64"/>
      <c r="O31" s="64"/>
      <c r="P31" s="64"/>
      <c r="Q31" s="65"/>
    </row>
    <row r="32" customHeight="1" spans="1:17">
      <c r="A32" s="64"/>
      <c r="B32" s="64"/>
      <c r="C32" s="64"/>
      <c r="D32" s="64"/>
      <c r="E32" s="64"/>
      <c r="F32" s="64"/>
      <c r="G32" s="64"/>
      <c r="H32" s="64"/>
      <c r="I32" s="64"/>
      <c r="J32" s="64"/>
      <c r="K32" s="64"/>
      <c r="L32" s="64"/>
      <c r="M32" s="64"/>
      <c r="N32" s="64"/>
      <c r="O32" s="64"/>
      <c r="P32" s="64"/>
      <c r="Q32" s="65"/>
    </row>
    <row r="33" customHeight="1" spans="1:17">
      <c r="A33" s="64"/>
      <c r="B33" s="64"/>
      <c r="C33" s="64"/>
      <c r="D33" s="64"/>
      <c r="E33" s="64"/>
      <c r="F33" s="64"/>
      <c r="G33" s="64"/>
      <c r="H33" s="64"/>
      <c r="I33" s="64"/>
      <c r="J33" s="64"/>
      <c r="K33" s="64"/>
      <c r="L33" s="64"/>
      <c r="M33" s="64"/>
      <c r="N33" s="64"/>
      <c r="O33" s="64"/>
      <c r="P33" s="64"/>
      <c r="Q33" s="65"/>
    </row>
    <row r="34" customHeight="1" spans="1:17">
      <c r="A34" s="64"/>
      <c r="B34" s="64"/>
      <c r="C34" s="64"/>
      <c r="D34" s="64"/>
      <c r="E34" s="64"/>
      <c r="F34" s="64"/>
      <c r="G34" s="64"/>
      <c r="H34" s="64"/>
      <c r="I34" s="64"/>
      <c r="J34" s="64"/>
      <c r="K34" s="64"/>
      <c r="L34" s="64"/>
      <c r="M34" s="64"/>
      <c r="N34" s="64"/>
      <c r="O34" s="64"/>
      <c r="P34" s="64"/>
      <c r="Q34" s="65"/>
    </row>
    <row r="35" customHeight="1" spans="1:17">
      <c r="A35" s="64"/>
      <c r="B35" s="64"/>
      <c r="C35" s="64"/>
      <c r="D35" s="64"/>
      <c r="E35" s="64"/>
      <c r="F35" s="64"/>
      <c r="G35" s="64"/>
      <c r="H35" s="64"/>
      <c r="I35" s="64"/>
      <c r="J35" s="64"/>
      <c r="K35" s="64"/>
      <c r="L35" s="64"/>
      <c r="M35" s="64"/>
      <c r="N35" s="64"/>
      <c r="O35" s="64"/>
      <c r="P35" s="64"/>
      <c r="Q35" s="65"/>
    </row>
    <row r="36" customHeight="1" spans="1:17">
      <c r="A36" s="64"/>
      <c r="B36" s="64"/>
      <c r="C36" s="64"/>
      <c r="D36" s="64"/>
      <c r="E36" s="64"/>
      <c r="F36" s="64"/>
      <c r="G36" s="64"/>
      <c r="H36" s="64"/>
      <c r="I36" s="64"/>
      <c r="J36" s="64"/>
      <c r="K36" s="64"/>
      <c r="L36" s="64"/>
      <c r="M36" s="64"/>
      <c r="N36" s="64"/>
      <c r="O36" s="64"/>
      <c r="P36" s="64"/>
      <c r="Q36" s="65"/>
    </row>
    <row r="37" customHeight="1" spans="1:17">
      <c r="A37" s="64"/>
      <c r="B37" s="64"/>
      <c r="C37" s="64"/>
      <c r="D37" s="64"/>
      <c r="E37" s="64"/>
      <c r="F37" s="64"/>
      <c r="G37" s="64"/>
      <c r="H37" s="64"/>
      <c r="I37" s="64"/>
      <c r="J37" s="64"/>
      <c r="K37" s="64"/>
      <c r="L37" s="64"/>
      <c r="M37" s="64"/>
      <c r="N37" s="64"/>
      <c r="O37" s="64"/>
      <c r="P37" s="64"/>
      <c r="Q37" s="65"/>
    </row>
    <row r="38" customHeight="1" spans="1:17">
      <c r="A38" s="64"/>
      <c r="B38" s="64"/>
      <c r="C38" s="64"/>
      <c r="D38" s="64"/>
      <c r="E38" s="64"/>
      <c r="F38" s="64"/>
      <c r="G38" s="64"/>
      <c r="H38" s="64"/>
      <c r="I38" s="64"/>
      <c r="J38" s="64"/>
      <c r="K38" s="64"/>
      <c r="L38" s="64"/>
      <c r="M38" s="64"/>
      <c r="N38" s="64"/>
      <c r="O38" s="64"/>
      <c r="P38" s="64"/>
      <c r="Q38" s="65"/>
    </row>
    <row r="39" customHeight="1" spans="1:17">
      <c r="A39" s="64"/>
      <c r="B39" s="64"/>
      <c r="C39" s="64"/>
      <c r="D39" s="64"/>
      <c r="E39" s="64"/>
      <c r="F39" s="64"/>
      <c r="G39" s="64"/>
      <c r="H39" s="64"/>
      <c r="I39" s="64"/>
      <c r="J39" s="64"/>
      <c r="K39" s="64"/>
      <c r="L39" s="64"/>
      <c r="M39" s="64"/>
      <c r="N39" s="64"/>
      <c r="O39" s="64"/>
      <c r="P39" s="64"/>
      <c r="Q39" s="65"/>
    </row>
    <row r="40" customHeight="1" spans="1:17">
      <c r="A40" s="64"/>
      <c r="B40" s="64"/>
      <c r="C40" s="64"/>
      <c r="D40" s="64"/>
      <c r="E40" s="64"/>
      <c r="F40" s="64"/>
      <c r="G40" s="64"/>
      <c r="H40" s="64"/>
      <c r="I40" s="64"/>
      <c r="J40" s="64"/>
      <c r="K40" s="64"/>
      <c r="L40" s="64"/>
      <c r="M40" s="64"/>
      <c r="N40" s="64"/>
      <c r="O40" s="64"/>
      <c r="P40" s="64"/>
      <c r="Q40" s="65"/>
    </row>
    <row r="41" customHeight="1" spans="1:17">
      <c r="A41" s="64"/>
      <c r="B41" s="64"/>
      <c r="C41" s="64"/>
      <c r="D41" s="64"/>
      <c r="E41" s="64"/>
      <c r="F41" s="64"/>
      <c r="G41" s="64"/>
      <c r="H41" s="64"/>
      <c r="I41" s="64"/>
      <c r="J41" s="64"/>
      <c r="K41" s="64"/>
      <c r="L41" s="64"/>
      <c r="M41" s="64"/>
      <c r="N41" s="64"/>
      <c r="O41" s="64"/>
      <c r="P41" s="64"/>
      <c r="Q41" s="65"/>
    </row>
    <row r="42" customHeight="1" spans="1:17">
      <c r="A42" s="64"/>
      <c r="B42" s="64"/>
      <c r="C42" s="64"/>
      <c r="D42" s="64"/>
      <c r="E42" s="64"/>
      <c r="F42" s="64"/>
      <c r="G42" s="64"/>
      <c r="H42" s="64"/>
      <c r="I42" s="64"/>
      <c r="J42" s="64"/>
      <c r="K42" s="64"/>
      <c r="L42" s="64"/>
      <c r="M42" s="64"/>
      <c r="N42" s="64"/>
      <c r="O42" s="64"/>
      <c r="P42" s="64"/>
      <c r="Q42" s="65"/>
    </row>
    <row r="43" customHeight="1" spans="1:17">
      <c r="A43" s="64"/>
      <c r="B43" s="64"/>
      <c r="C43" s="64"/>
      <c r="D43" s="64"/>
      <c r="E43" s="64"/>
      <c r="F43" s="64"/>
      <c r="G43" s="64"/>
      <c r="H43" s="64"/>
      <c r="I43" s="64"/>
      <c r="J43" s="64"/>
      <c r="K43" s="64"/>
      <c r="L43" s="64"/>
      <c r="M43" s="64"/>
      <c r="N43" s="64"/>
      <c r="O43" s="64"/>
      <c r="P43" s="64"/>
      <c r="Q43" s="65"/>
    </row>
    <row r="44" customHeight="1" spans="1:17">
      <c r="A44" s="64"/>
      <c r="B44" s="64"/>
      <c r="C44" s="64"/>
      <c r="D44" s="64"/>
      <c r="E44" s="64"/>
      <c r="F44" s="64"/>
      <c r="G44" s="64"/>
      <c r="H44" s="64"/>
      <c r="I44" s="64"/>
      <c r="J44" s="64"/>
      <c r="K44" s="64"/>
      <c r="L44" s="64"/>
      <c r="M44" s="64"/>
      <c r="N44" s="64"/>
      <c r="O44" s="64"/>
      <c r="P44" s="64"/>
      <c r="Q44" s="65"/>
    </row>
    <row r="45" customHeight="1" spans="1:17">
      <c r="A45" s="64"/>
      <c r="B45" s="64"/>
      <c r="C45" s="64"/>
      <c r="D45" s="64"/>
      <c r="E45" s="64"/>
      <c r="F45" s="64"/>
      <c r="G45" s="64"/>
      <c r="H45" s="64"/>
      <c r="I45" s="64"/>
      <c r="J45" s="64"/>
      <c r="K45" s="64"/>
      <c r="L45" s="64"/>
      <c r="M45" s="64"/>
      <c r="N45" s="64"/>
      <c r="O45" s="64"/>
      <c r="P45" s="64"/>
      <c r="Q45" s="65"/>
    </row>
    <row r="46" customHeight="1" spans="1:17">
      <c r="A46" s="64"/>
      <c r="B46" s="64"/>
      <c r="C46" s="64"/>
      <c r="D46" s="64"/>
      <c r="E46" s="64"/>
      <c r="F46" s="64"/>
      <c r="G46" s="64"/>
      <c r="H46" s="64"/>
      <c r="I46" s="64"/>
      <c r="J46" s="64"/>
      <c r="K46" s="64"/>
      <c r="L46" s="64"/>
      <c r="M46" s="64"/>
      <c r="N46" s="64"/>
      <c r="O46" s="64"/>
      <c r="P46" s="64"/>
      <c r="Q46" s="65"/>
    </row>
    <row r="47" customHeight="1" spans="1:17">
      <c r="A47" s="64"/>
      <c r="B47" s="64"/>
      <c r="C47" s="64"/>
      <c r="D47" s="64"/>
      <c r="E47" s="64"/>
      <c r="F47" s="64"/>
      <c r="G47" s="64"/>
      <c r="H47" s="64"/>
      <c r="I47" s="64"/>
      <c r="J47" s="64"/>
      <c r="K47" s="64"/>
      <c r="L47" s="64"/>
      <c r="M47" s="64"/>
      <c r="N47" s="64"/>
      <c r="O47" s="64"/>
      <c r="P47" s="64"/>
      <c r="Q47" s="65"/>
    </row>
    <row r="48" customHeight="1" spans="1:17">
      <c r="A48" s="64"/>
      <c r="B48" s="64"/>
      <c r="C48" s="64"/>
      <c r="D48" s="64"/>
      <c r="E48" s="64"/>
      <c r="F48" s="64"/>
      <c r="G48" s="64"/>
      <c r="H48" s="64"/>
      <c r="I48" s="64"/>
      <c r="J48" s="64"/>
      <c r="K48" s="64"/>
      <c r="L48" s="64"/>
      <c r="M48" s="64"/>
      <c r="N48" s="64"/>
      <c r="O48" s="64"/>
      <c r="P48" s="64"/>
      <c r="Q48" s="65"/>
    </row>
    <row r="49" customHeight="1" spans="1:17">
      <c r="A49" s="64"/>
      <c r="B49" s="64"/>
      <c r="C49" s="64"/>
      <c r="D49" s="64"/>
      <c r="E49" s="64"/>
      <c r="F49" s="64"/>
      <c r="G49" s="64"/>
      <c r="H49" s="64"/>
      <c r="I49" s="64"/>
      <c r="J49" s="64"/>
      <c r="K49" s="64"/>
      <c r="L49" s="64"/>
      <c r="M49" s="64"/>
      <c r="N49" s="64"/>
      <c r="O49" s="64"/>
      <c r="P49" s="64"/>
      <c r="Q49" s="65"/>
    </row>
    <row r="50" customHeight="1" spans="1:17">
      <c r="A50" s="64"/>
      <c r="B50" s="64"/>
      <c r="C50" s="64"/>
      <c r="D50" s="64"/>
      <c r="E50" s="64"/>
      <c r="F50" s="64"/>
      <c r="G50" s="64"/>
      <c r="H50" s="64"/>
      <c r="I50" s="64"/>
      <c r="J50" s="64"/>
      <c r="K50" s="64"/>
      <c r="L50" s="64"/>
      <c r="M50" s="64"/>
      <c r="N50" s="64"/>
      <c r="O50" s="64"/>
      <c r="P50" s="64"/>
      <c r="Q50" s="65"/>
    </row>
    <row r="51" customHeight="1" spans="1:17">
      <c r="A51" s="64"/>
      <c r="B51" s="64"/>
      <c r="C51" s="64"/>
      <c r="D51" s="64"/>
      <c r="E51" s="64"/>
      <c r="F51" s="64"/>
      <c r="G51" s="64"/>
      <c r="H51" s="64"/>
      <c r="I51" s="64"/>
      <c r="J51" s="64"/>
      <c r="K51" s="64"/>
      <c r="L51" s="64"/>
      <c r="M51" s="64"/>
      <c r="N51" s="64"/>
      <c r="O51" s="64"/>
      <c r="P51" s="64"/>
      <c r="Q51" s="65"/>
    </row>
    <row r="52" customHeight="1" spans="1:17">
      <c r="A52" s="64"/>
      <c r="B52" s="64"/>
      <c r="C52" s="64"/>
      <c r="D52" s="64"/>
      <c r="E52" s="64"/>
      <c r="F52" s="64"/>
      <c r="G52" s="64"/>
      <c r="H52" s="64"/>
      <c r="I52" s="64"/>
      <c r="J52" s="64"/>
      <c r="K52" s="64"/>
      <c r="L52" s="64"/>
      <c r="M52" s="64"/>
      <c r="N52" s="64"/>
      <c r="O52" s="64"/>
      <c r="P52" s="64"/>
      <c r="Q52" s="65"/>
    </row>
    <row r="53" customHeight="1" spans="1:17">
      <c r="A53" s="64"/>
      <c r="B53" s="64"/>
      <c r="C53" s="64"/>
      <c r="D53" s="64"/>
      <c r="E53" s="64"/>
      <c r="F53" s="64"/>
      <c r="G53" s="64"/>
      <c r="H53" s="64"/>
      <c r="I53" s="64"/>
      <c r="J53" s="64"/>
      <c r="K53" s="64"/>
      <c r="L53" s="64"/>
      <c r="M53" s="64"/>
      <c r="N53" s="64"/>
      <c r="O53" s="64"/>
      <c r="P53" s="64"/>
      <c r="Q53" s="65"/>
    </row>
    <row r="54" customHeight="1" spans="1:17">
      <c r="A54" s="64"/>
      <c r="B54" s="64"/>
      <c r="C54" s="64"/>
      <c r="D54" s="64"/>
      <c r="E54" s="64"/>
      <c r="F54" s="64"/>
      <c r="G54" s="64"/>
      <c r="H54" s="64"/>
      <c r="I54" s="64"/>
      <c r="J54" s="64"/>
      <c r="K54" s="64"/>
      <c r="L54" s="64"/>
      <c r="M54" s="64"/>
      <c r="N54" s="64"/>
      <c r="O54" s="64"/>
      <c r="P54" s="64"/>
      <c r="Q54" s="65"/>
    </row>
    <row r="55" customHeight="1" spans="1:17">
      <c r="A55" s="64"/>
      <c r="B55" s="64"/>
      <c r="C55" s="64"/>
      <c r="D55" s="64"/>
      <c r="E55" s="64"/>
      <c r="F55" s="64"/>
      <c r="G55" s="64"/>
      <c r="H55" s="64"/>
      <c r="I55" s="64"/>
      <c r="J55" s="64"/>
      <c r="K55" s="64"/>
      <c r="L55" s="64"/>
      <c r="M55" s="64"/>
      <c r="N55" s="64"/>
      <c r="O55" s="64"/>
      <c r="P55" s="64"/>
      <c r="Q55" s="65"/>
    </row>
    <row r="56" customHeight="1" spans="1:17">
      <c r="A56" s="64"/>
      <c r="B56" s="64"/>
      <c r="C56" s="64"/>
      <c r="D56" s="64"/>
      <c r="E56" s="64"/>
      <c r="F56" s="64"/>
      <c r="G56" s="64"/>
      <c r="H56" s="64"/>
      <c r="I56" s="64"/>
      <c r="J56" s="64"/>
      <c r="K56" s="64"/>
      <c r="L56" s="64"/>
      <c r="M56" s="64"/>
      <c r="N56" s="64"/>
      <c r="O56" s="64"/>
      <c r="P56" s="64"/>
      <c r="Q56" s="65"/>
    </row>
    <row r="57" customHeight="1" spans="1:17">
      <c r="A57" s="64"/>
      <c r="B57" s="64"/>
      <c r="C57" s="64"/>
      <c r="D57" s="64"/>
      <c r="E57" s="64"/>
      <c r="F57" s="64"/>
      <c r="G57" s="64"/>
      <c r="H57" s="64"/>
      <c r="I57" s="64"/>
      <c r="J57" s="64"/>
      <c r="K57" s="64"/>
      <c r="L57" s="64"/>
      <c r="M57" s="64"/>
      <c r="N57" s="64"/>
      <c r="O57" s="64"/>
      <c r="P57" s="64"/>
      <c r="Q57" s="65"/>
    </row>
    <row r="58" customHeight="1" spans="1:17">
      <c r="A58" s="64"/>
      <c r="B58" s="64"/>
      <c r="C58" s="64"/>
      <c r="D58" s="64"/>
      <c r="E58" s="64"/>
      <c r="F58" s="64"/>
      <c r="G58" s="64"/>
      <c r="H58" s="64"/>
      <c r="I58" s="64"/>
      <c r="J58" s="64"/>
      <c r="K58" s="64"/>
      <c r="L58" s="64"/>
      <c r="M58" s="64"/>
      <c r="N58" s="64"/>
      <c r="O58" s="64"/>
      <c r="P58" s="64"/>
      <c r="Q58" s="65"/>
    </row>
    <row r="59" customHeight="1" spans="1:17">
      <c r="A59" s="64"/>
      <c r="B59" s="64"/>
      <c r="C59" s="64"/>
      <c r="D59" s="64"/>
      <c r="E59" s="64"/>
      <c r="F59" s="64"/>
      <c r="G59" s="64"/>
      <c r="H59" s="64"/>
      <c r="I59" s="64"/>
      <c r="J59" s="64"/>
      <c r="K59" s="64"/>
      <c r="L59" s="64"/>
      <c r="M59" s="64"/>
      <c r="N59" s="64"/>
      <c r="O59" s="64"/>
      <c r="P59" s="64"/>
      <c r="Q59" s="65"/>
    </row>
    <row r="60" customHeight="1" spans="1:17">
      <c r="A60" s="64"/>
      <c r="B60" s="64"/>
      <c r="C60" s="64"/>
      <c r="D60" s="64"/>
      <c r="E60" s="64"/>
      <c r="F60" s="64"/>
      <c r="G60" s="64"/>
      <c r="H60" s="64"/>
      <c r="I60" s="64"/>
      <c r="J60" s="64"/>
      <c r="K60" s="64"/>
      <c r="L60" s="64"/>
      <c r="M60" s="64"/>
      <c r="N60" s="64"/>
      <c r="O60" s="64"/>
      <c r="P60" s="64"/>
      <c r="Q60" s="65"/>
    </row>
    <row r="61" customHeight="1" spans="1:17">
      <c r="A61" s="64"/>
      <c r="B61" s="64"/>
      <c r="C61" s="64"/>
      <c r="D61" s="64"/>
      <c r="E61" s="64"/>
      <c r="F61" s="64"/>
      <c r="G61" s="64"/>
      <c r="H61" s="64"/>
      <c r="I61" s="64"/>
      <c r="J61" s="64"/>
      <c r="K61" s="64"/>
      <c r="L61" s="64"/>
      <c r="M61" s="64"/>
      <c r="N61" s="64"/>
      <c r="O61" s="64"/>
      <c r="P61" s="64"/>
      <c r="Q61" s="65"/>
    </row>
    <row r="62" customHeight="1" spans="1:17">
      <c r="A62" s="64"/>
      <c r="B62" s="64"/>
      <c r="C62" s="64"/>
      <c r="D62" s="64"/>
      <c r="E62" s="64"/>
      <c r="F62" s="64"/>
      <c r="G62" s="64"/>
      <c r="H62" s="64"/>
      <c r="I62" s="64"/>
      <c r="J62" s="64"/>
      <c r="K62" s="64"/>
      <c r="L62" s="64"/>
      <c r="M62" s="64"/>
      <c r="N62" s="64"/>
      <c r="O62" s="64"/>
      <c r="P62" s="64"/>
      <c r="Q62" s="65"/>
    </row>
    <row r="63" customHeight="1" spans="1:17">
      <c r="A63" s="64"/>
      <c r="B63" s="64"/>
      <c r="C63" s="64"/>
      <c r="D63" s="64"/>
      <c r="E63" s="64"/>
      <c r="F63" s="64"/>
      <c r="G63" s="64"/>
      <c r="H63" s="64"/>
      <c r="I63" s="64"/>
      <c r="J63" s="64"/>
      <c r="K63" s="64"/>
      <c r="L63" s="64"/>
      <c r="M63" s="64"/>
      <c r="N63" s="64"/>
      <c r="O63" s="64"/>
      <c r="P63" s="64"/>
      <c r="Q63" s="65"/>
    </row>
    <row r="64" customHeight="1" spans="1:17">
      <c r="A64" s="64"/>
      <c r="B64" s="64"/>
      <c r="C64" s="64"/>
      <c r="D64" s="64"/>
      <c r="E64" s="64"/>
      <c r="F64" s="64"/>
      <c r="G64" s="64"/>
      <c r="H64" s="64"/>
      <c r="I64" s="64"/>
      <c r="J64" s="64"/>
      <c r="K64" s="64"/>
      <c r="L64" s="64"/>
      <c r="M64" s="64"/>
      <c r="N64" s="64"/>
      <c r="O64" s="64"/>
      <c r="P64" s="64"/>
      <c r="Q64" s="65"/>
    </row>
    <row r="65" customHeight="1" spans="1:17">
      <c r="A65" s="64"/>
      <c r="B65" s="64"/>
      <c r="C65" s="64"/>
      <c r="D65" s="64"/>
      <c r="E65" s="64"/>
      <c r="F65" s="64"/>
      <c r="G65" s="64"/>
      <c r="H65" s="64"/>
      <c r="I65" s="64"/>
      <c r="J65" s="64"/>
      <c r="K65" s="64"/>
      <c r="L65" s="64"/>
      <c r="M65" s="64"/>
      <c r="N65" s="64"/>
      <c r="O65" s="64"/>
      <c r="P65" s="64"/>
      <c r="Q65" s="65"/>
    </row>
    <row r="66" customHeight="1" spans="1:17">
      <c r="A66" s="64"/>
      <c r="B66" s="64"/>
      <c r="C66" s="64"/>
      <c r="D66" s="64"/>
      <c r="E66" s="64"/>
      <c r="F66" s="64"/>
      <c r="G66" s="64"/>
      <c r="H66" s="64"/>
      <c r="I66" s="64"/>
      <c r="J66" s="64"/>
      <c r="K66" s="64"/>
      <c r="L66" s="64"/>
      <c r="M66" s="64"/>
      <c r="N66" s="64"/>
      <c r="O66" s="64"/>
      <c r="P66" s="64"/>
      <c r="Q66" s="65"/>
    </row>
    <row r="67" customHeight="1" spans="1:17">
      <c r="A67" s="64"/>
      <c r="B67" s="64"/>
      <c r="C67" s="64"/>
      <c r="D67" s="64"/>
      <c r="E67" s="64"/>
      <c r="F67" s="64"/>
      <c r="G67" s="64"/>
      <c r="H67" s="64"/>
      <c r="I67" s="64"/>
      <c r="J67" s="64"/>
      <c r="K67" s="64"/>
      <c r="L67" s="64"/>
      <c r="M67" s="64"/>
      <c r="N67" s="64"/>
      <c r="O67" s="64"/>
      <c r="P67" s="64"/>
      <c r="Q67" s="65"/>
    </row>
    <row r="68" customHeight="1" spans="1:17">
      <c r="A68" s="64"/>
      <c r="B68" s="64"/>
      <c r="C68" s="64"/>
      <c r="D68" s="64"/>
      <c r="E68" s="64"/>
      <c r="F68" s="64"/>
      <c r="G68" s="64"/>
      <c r="H68" s="64"/>
      <c r="I68" s="64"/>
      <c r="J68" s="64"/>
      <c r="K68" s="64"/>
      <c r="L68" s="64"/>
      <c r="M68" s="64"/>
      <c r="N68" s="64"/>
      <c r="O68" s="64"/>
      <c r="P68" s="64"/>
      <c r="Q68" s="65"/>
    </row>
    <row r="69" customHeight="1" spans="1:17">
      <c r="A69" s="64"/>
      <c r="B69" s="64"/>
      <c r="C69" s="64"/>
      <c r="D69" s="64"/>
      <c r="E69" s="64"/>
      <c r="F69" s="64"/>
      <c r="G69" s="64"/>
      <c r="H69" s="64"/>
      <c r="I69" s="64"/>
      <c r="J69" s="64"/>
      <c r="K69" s="64"/>
      <c r="L69" s="64"/>
      <c r="M69" s="64"/>
      <c r="N69" s="64"/>
      <c r="O69" s="64"/>
      <c r="P69" s="64"/>
      <c r="Q69" s="65"/>
    </row>
    <row r="70" customHeight="1" spans="1:17">
      <c r="A70" s="64"/>
      <c r="B70" s="64"/>
      <c r="C70" s="64"/>
      <c r="D70" s="64"/>
      <c r="E70" s="64"/>
      <c r="F70" s="64"/>
      <c r="G70" s="64"/>
      <c r="H70" s="64"/>
      <c r="I70" s="64"/>
      <c r="J70" s="64"/>
      <c r="K70" s="64"/>
      <c r="L70" s="64"/>
      <c r="M70" s="64"/>
      <c r="N70" s="64"/>
      <c r="O70" s="64"/>
      <c r="P70" s="64"/>
      <c r="Q70" s="65"/>
    </row>
    <row r="71" customHeight="1" spans="1:17">
      <c r="A71" s="64"/>
      <c r="B71" s="64"/>
      <c r="C71" s="64"/>
      <c r="D71" s="64"/>
      <c r="E71" s="64"/>
      <c r="F71" s="64"/>
      <c r="G71" s="64"/>
      <c r="H71" s="64"/>
      <c r="I71" s="64"/>
      <c r="J71" s="64"/>
      <c r="K71" s="64"/>
      <c r="L71" s="64"/>
      <c r="M71" s="64"/>
      <c r="N71" s="64"/>
      <c r="O71" s="64"/>
      <c r="P71" s="64"/>
      <c r="Q71" s="65"/>
    </row>
    <row r="72" customHeight="1" spans="1:17">
      <c r="A72" s="64"/>
      <c r="B72" s="64"/>
      <c r="C72" s="64"/>
      <c r="D72" s="64"/>
      <c r="E72" s="64"/>
      <c r="F72" s="64"/>
      <c r="G72" s="64"/>
      <c r="H72" s="64"/>
      <c r="I72" s="64"/>
      <c r="J72" s="64"/>
      <c r="K72" s="64"/>
      <c r="L72" s="64"/>
      <c r="M72" s="64"/>
      <c r="N72" s="64"/>
      <c r="O72" s="64"/>
      <c r="P72" s="64"/>
      <c r="Q72" s="65"/>
    </row>
    <row r="73" customHeight="1" spans="1:17">
      <c r="A73" s="75"/>
      <c r="B73" s="75"/>
      <c r="C73" s="75"/>
      <c r="D73" s="75"/>
      <c r="E73" s="75"/>
      <c r="F73" s="75"/>
      <c r="G73" s="75"/>
      <c r="H73" s="75"/>
      <c r="I73" s="75"/>
      <c r="J73" s="75"/>
      <c r="K73" s="75"/>
      <c r="L73" s="75"/>
      <c r="M73" s="75"/>
      <c r="N73" s="75"/>
      <c r="O73" s="75"/>
      <c r="P73" s="75"/>
      <c r="Q73" s="65"/>
    </row>
    <row r="74" customHeight="1" spans="1:17">
      <c r="A74" s="75"/>
      <c r="B74" s="75"/>
      <c r="C74" s="75"/>
      <c r="D74" s="75"/>
      <c r="E74" s="75"/>
      <c r="F74" s="75"/>
      <c r="G74" s="75"/>
      <c r="H74" s="75"/>
      <c r="I74" s="75"/>
      <c r="J74" s="75"/>
      <c r="K74" s="75"/>
      <c r="L74" s="75"/>
      <c r="M74" s="75"/>
      <c r="N74" s="75"/>
      <c r="O74" s="75"/>
      <c r="P74" s="75"/>
      <c r="Q74" s="65"/>
    </row>
    <row r="75" customHeight="1" spans="1:17">
      <c r="A75" s="75"/>
      <c r="B75" s="75"/>
      <c r="C75" s="75"/>
      <c r="D75" s="75"/>
      <c r="E75" s="75"/>
      <c r="F75" s="75"/>
      <c r="G75" s="75"/>
      <c r="H75" s="75"/>
      <c r="I75" s="75"/>
      <c r="J75" s="75"/>
      <c r="K75" s="75"/>
      <c r="L75" s="75"/>
      <c r="M75" s="75"/>
      <c r="N75" s="75"/>
      <c r="O75" s="75"/>
      <c r="P75" s="75"/>
      <c r="Q75" s="65"/>
    </row>
    <row r="76" customHeight="1" spans="1:17">
      <c r="A76" s="75"/>
      <c r="B76" s="75"/>
      <c r="C76" s="75"/>
      <c r="D76" s="75"/>
      <c r="E76" s="75"/>
      <c r="F76" s="75"/>
      <c r="G76" s="75"/>
      <c r="H76" s="75"/>
      <c r="I76" s="75"/>
      <c r="J76" s="75"/>
      <c r="K76" s="75"/>
      <c r="L76" s="75"/>
      <c r="M76" s="75"/>
      <c r="N76" s="75"/>
      <c r="O76" s="75"/>
      <c r="P76" s="75"/>
      <c r="Q76" s="65"/>
    </row>
    <row r="77" customHeight="1" spans="1:17">
      <c r="A77" s="75"/>
      <c r="B77" s="75"/>
      <c r="C77" s="75"/>
      <c r="D77" s="75"/>
      <c r="E77" s="75"/>
      <c r="F77" s="75"/>
      <c r="G77" s="75"/>
      <c r="H77" s="75"/>
      <c r="I77" s="75"/>
      <c r="J77" s="75"/>
      <c r="K77" s="75"/>
      <c r="L77" s="75"/>
      <c r="M77" s="75"/>
      <c r="N77" s="75"/>
      <c r="O77" s="75"/>
      <c r="P77" s="75"/>
      <c r="Q77" s="65"/>
    </row>
    <row r="78" customHeight="1" spans="1:17">
      <c r="A78" s="76"/>
      <c r="B78" s="76"/>
      <c r="C78" s="76"/>
      <c r="D78" s="76"/>
      <c r="E78" s="76"/>
      <c r="F78" s="76"/>
      <c r="G78" s="76"/>
      <c r="H78" s="76"/>
      <c r="I78" s="76"/>
      <c r="J78" s="76"/>
      <c r="K78" s="76"/>
      <c r="L78" s="76"/>
      <c r="M78" s="76"/>
      <c r="N78" s="76"/>
      <c r="O78" s="76"/>
      <c r="P78" s="76"/>
    </row>
    <row r="79" customHeight="1" spans="1:17">
      <c r="A79" s="76"/>
      <c r="B79" s="76"/>
      <c r="C79" s="76"/>
      <c r="D79" s="76"/>
      <c r="E79" s="76"/>
      <c r="F79" s="76"/>
      <c r="G79" s="76"/>
      <c r="H79" s="76"/>
      <c r="I79" s="76"/>
      <c r="J79" s="76"/>
      <c r="K79" s="76"/>
      <c r="L79" s="76"/>
      <c r="M79" s="76"/>
      <c r="N79" s="76"/>
      <c r="O79" s="76"/>
      <c r="P79" s="76"/>
    </row>
    <row r="80" customHeight="1" spans="1:17">
      <c r="A80" s="76"/>
      <c r="B80" s="76"/>
      <c r="C80" s="76"/>
      <c r="D80" s="76"/>
      <c r="E80" s="76"/>
      <c r="F80" s="76"/>
      <c r="G80" s="76"/>
      <c r="H80" s="76"/>
      <c r="I80" s="76"/>
      <c r="J80" s="76"/>
      <c r="K80" s="76"/>
      <c r="L80" s="76"/>
      <c r="M80" s="76"/>
      <c r="N80" s="76"/>
      <c r="O80" s="76"/>
      <c r="P80" s="76"/>
    </row>
    <row r="81" customHeight="1" spans="1:16">
      <c r="A81" s="76"/>
      <c r="B81" s="76"/>
      <c r="C81" s="76"/>
      <c r="D81" s="76"/>
      <c r="E81" s="76"/>
      <c r="F81" s="76"/>
      <c r="G81" s="76"/>
      <c r="H81" s="76"/>
      <c r="I81" s="76"/>
      <c r="J81" s="76"/>
      <c r="K81" s="76"/>
      <c r="L81" s="76"/>
      <c r="M81" s="76"/>
      <c r="N81" s="76"/>
      <c r="O81" s="76"/>
      <c r="P81" s="76"/>
    </row>
    <row r="82" customHeight="1" spans="1:16">
      <c r="A82" s="76"/>
      <c r="B82" s="76"/>
      <c r="C82" s="76"/>
      <c r="D82" s="76"/>
      <c r="E82" s="76"/>
      <c r="F82" s="76"/>
      <c r="G82" s="76"/>
      <c r="H82" s="76"/>
      <c r="I82" s="76"/>
      <c r="J82" s="76"/>
      <c r="K82" s="76"/>
      <c r="L82" s="76"/>
      <c r="M82" s="76"/>
      <c r="N82" s="76"/>
      <c r="O82" s="76"/>
      <c r="P82" s="76"/>
    </row>
    <row r="83" customHeight="1" spans="1:16">
      <c r="A83" s="76"/>
      <c r="B83" s="76"/>
      <c r="C83" s="76"/>
      <c r="D83" s="76"/>
      <c r="E83" s="76"/>
      <c r="F83" s="76"/>
      <c r="G83" s="76"/>
      <c r="H83" s="76"/>
      <c r="I83" s="76"/>
      <c r="J83" s="76"/>
      <c r="K83" s="76"/>
      <c r="L83" s="76"/>
      <c r="M83" s="76"/>
      <c r="N83" s="76"/>
      <c r="O83" s="76"/>
      <c r="P83" s="76"/>
    </row>
    <row r="84" customHeight="1" spans="1:16">
      <c r="A84" s="76"/>
      <c r="B84" s="76"/>
      <c r="C84" s="76"/>
      <c r="D84" s="76"/>
      <c r="E84" s="76"/>
      <c r="F84" s="76"/>
      <c r="G84" s="76"/>
      <c r="H84" s="76"/>
      <c r="I84" s="76"/>
      <c r="J84" s="76"/>
      <c r="K84" s="76"/>
      <c r="L84" s="76"/>
      <c r="M84" s="76"/>
      <c r="N84" s="76"/>
      <c r="O84" s="76"/>
      <c r="P84" s="76"/>
    </row>
    <row r="85" customHeight="1" spans="1:16">
      <c r="A85" s="76"/>
      <c r="B85" s="76"/>
      <c r="C85" s="76"/>
      <c r="D85" s="76"/>
      <c r="E85" s="76"/>
      <c r="F85" s="76"/>
      <c r="G85" s="76"/>
      <c r="H85" s="76"/>
      <c r="I85" s="76"/>
      <c r="J85" s="76"/>
      <c r="K85" s="76"/>
      <c r="L85" s="76"/>
      <c r="M85" s="76"/>
      <c r="N85" s="76"/>
      <c r="O85" s="76"/>
      <c r="P85" s="76"/>
    </row>
    <row r="86" customHeight="1" spans="1:16">
      <c r="A86" s="76"/>
      <c r="B86" s="76"/>
      <c r="C86" s="76"/>
      <c r="D86" s="76"/>
      <c r="E86" s="76"/>
      <c r="F86" s="76"/>
      <c r="G86" s="76"/>
      <c r="H86" s="76"/>
      <c r="I86" s="76"/>
      <c r="J86" s="76"/>
      <c r="K86" s="76"/>
      <c r="L86" s="76"/>
      <c r="M86" s="76"/>
      <c r="N86" s="76"/>
      <c r="O86" s="76"/>
      <c r="P86" s="76"/>
    </row>
    <row r="87" customHeight="1" spans="1:16">
      <c r="A87" s="76"/>
      <c r="B87" s="76"/>
      <c r="C87" s="76"/>
      <c r="D87" s="76"/>
      <c r="E87" s="76"/>
      <c r="F87" s="76"/>
      <c r="G87" s="76"/>
      <c r="H87" s="76"/>
      <c r="I87" s="76"/>
      <c r="J87" s="76"/>
      <c r="K87" s="76"/>
      <c r="L87" s="76"/>
      <c r="M87" s="76"/>
      <c r="N87" s="76"/>
      <c r="O87" s="76"/>
      <c r="P87" s="76"/>
    </row>
  </sheetData>
  <mergeCells count="5">
    <mergeCell ref="A1:L1"/>
    <mergeCell ref="A2:L2"/>
    <mergeCell ref="A28:B28"/>
    <mergeCell ref="A29:D29"/>
    <mergeCell ref="I29:L29"/>
  </mergeCells>
  <printOptions horizontalCentered="1"/>
  <pageMargins left="0.590551181102362" right="0.590551181102362" top="0.866141732283464" bottom="0.866141732283464" header="0.47244094488189" footer="0.590551181102362"/>
  <pageSetup paperSize="9" scale="82" fitToHeight="0" orientation="landscape" blackAndWhite="1"/>
  <headerFooter scaleWithDoc="0">
    <oddFooter>&amp;L&amp;"宋体,常规"&amp;11被评估单位填表人：
填表日期：2015年  月&amp;R&amp;"宋体,常规"&amp;11评估人员：</oddFooter>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5">
    <tabColor rgb="FFFF0000"/>
    <pageSetUpPr fitToPage="1"/>
  </sheetPr>
  <dimension ref="A1:P88"/>
  <sheetViews>
    <sheetView view="pageBreakPreview" zoomScaleNormal="100" workbookViewId="0">
      <selection activeCell="E34" sqref="E34"/>
    </sheetView>
  </sheetViews>
  <sheetFormatPr defaultColWidth="9" defaultRowHeight="15.75" customHeight="1"/>
  <cols>
    <col min="1" max="1" width="7.16666666666667" style="48" customWidth="1"/>
    <col min="2" max="2" width="31" style="48" customWidth="1"/>
    <col min="3" max="3" width="16" style="48" customWidth="1"/>
    <col min="4" max="4" width="18" style="48" customWidth="1"/>
    <col min="5" max="6" width="20.1666666666667" style="48" customWidth="1"/>
    <col min="7" max="7" width="16.8333333333333" style="48" customWidth="1"/>
    <col min="8" max="16384" width="9" style="48"/>
  </cols>
  <sheetData>
    <row r="1" s="46" customFormat="1" ht="30" customHeight="1" spans="1:16">
      <c r="A1" s="49" t="s">
        <v>1289</v>
      </c>
      <c r="B1" s="49"/>
      <c r="C1" s="49"/>
      <c r="D1" s="49"/>
      <c r="E1" s="49"/>
      <c r="F1" s="49"/>
      <c r="G1" s="49"/>
    </row>
    <row r="2" s="77" customFormat="1" ht="16.5" customHeight="1" spans="1:16">
      <c r="A2" s="50" t="str">
        <f>公用信息!E7</f>
        <v>评估基准日：2025年10月31日</v>
      </c>
      <c r="B2" s="50"/>
      <c r="C2" s="50"/>
      <c r="D2" s="50"/>
      <c r="E2" s="50"/>
      <c r="F2" s="50"/>
      <c r="G2" s="51"/>
      <c r="H2" s="52"/>
      <c r="I2" s="52"/>
      <c r="J2" s="52"/>
      <c r="K2" s="52"/>
      <c r="L2" s="52"/>
      <c r="M2" s="52"/>
      <c r="N2" s="52"/>
      <c r="O2" s="52"/>
    </row>
    <row r="3" s="77" customFormat="1" ht="16.5" customHeight="1" spans="1:16">
      <c r="A3" s="50"/>
      <c r="B3" s="50"/>
      <c r="C3" s="50"/>
      <c r="D3" s="50"/>
      <c r="E3" s="50"/>
      <c r="F3" s="50"/>
      <c r="G3" s="53" t="s">
        <v>1290</v>
      </c>
      <c r="H3" s="52"/>
      <c r="I3" s="52"/>
      <c r="J3" s="52"/>
      <c r="K3" s="52"/>
      <c r="L3" s="52"/>
      <c r="M3" s="52"/>
      <c r="N3" s="52"/>
      <c r="O3" s="52"/>
    </row>
    <row r="4" s="77" customFormat="1" ht="16.5" customHeight="1" spans="1:16">
      <c r="A4" s="54" t="str">
        <f>公用信息!E6</f>
        <v>被评估单位：杭州建德杭氧气体有限公司</v>
      </c>
      <c r="B4" s="54"/>
      <c r="C4" s="54"/>
      <c r="D4" s="54"/>
      <c r="E4" s="52"/>
      <c r="F4" s="52"/>
      <c r="G4" s="55" t="e">
        <f>#REF!</f>
        <v>#REF!</v>
      </c>
      <c r="H4" s="52"/>
      <c r="I4" s="52"/>
      <c r="J4" s="52"/>
      <c r="K4" s="52"/>
      <c r="L4" s="52"/>
      <c r="M4" s="52"/>
      <c r="N4" s="52"/>
      <c r="O4" s="52"/>
    </row>
    <row r="5" s="78" customFormat="1" ht="16.5" customHeight="1" spans="1:16">
      <c r="A5" s="56" t="s">
        <v>175</v>
      </c>
      <c r="B5" s="56" t="s">
        <v>306</v>
      </c>
      <c r="C5" s="56" t="s">
        <v>316</v>
      </c>
      <c r="D5" s="56" t="s">
        <v>315</v>
      </c>
      <c r="E5" s="57" t="s">
        <v>111</v>
      </c>
      <c r="F5" s="56" t="s">
        <v>112</v>
      </c>
      <c r="G5" s="56" t="s">
        <v>247</v>
      </c>
      <c r="H5" s="58"/>
      <c r="I5" s="58"/>
      <c r="J5" s="58"/>
      <c r="K5" s="58"/>
      <c r="L5" s="58"/>
      <c r="M5" s="58"/>
      <c r="N5" s="58"/>
      <c r="O5" s="58"/>
      <c r="P5" s="80"/>
    </row>
    <row r="6" s="77" customFormat="1" ht="16.5" customHeight="1" spans="1:16">
      <c r="A6" s="56"/>
      <c r="B6" s="60"/>
      <c r="C6" s="91"/>
      <c r="D6" s="56"/>
      <c r="E6" s="62"/>
      <c r="F6" s="62"/>
      <c r="G6" s="63"/>
      <c r="H6" s="64"/>
      <c r="I6" s="64"/>
      <c r="J6" s="64"/>
      <c r="K6" s="64"/>
      <c r="L6" s="64"/>
      <c r="M6" s="64"/>
      <c r="N6" s="64"/>
      <c r="O6" s="64"/>
      <c r="P6" s="72"/>
    </row>
    <row r="7" s="77" customFormat="1" ht="16.5" customHeight="1" spans="1:16">
      <c r="A7" s="56"/>
      <c r="B7" s="60"/>
      <c r="C7" s="91"/>
      <c r="D7" s="56"/>
      <c r="E7" s="62"/>
      <c r="F7" s="62"/>
      <c r="G7" s="63"/>
      <c r="H7" s="64"/>
      <c r="I7" s="64"/>
      <c r="J7" s="64"/>
      <c r="K7" s="64"/>
      <c r="L7" s="64"/>
      <c r="M7" s="64"/>
      <c r="N7" s="64"/>
      <c r="O7" s="64"/>
      <c r="P7" s="72"/>
    </row>
    <row r="8" s="77" customFormat="1" ht="16.5" customHeight="1" spans="1:16">
      <c r="A8" s="56"/>
      <c r="B8" s="60"/>
      <c r="C8" s="91"/>
      <c r="D8" s="56"/>
      <c r="E8" s="62"/>
      <c r="F8" s="62"/>
      <c r="G8" s="63"/>
      <c r="H8" s="64"/>
      <c r="I8" s="64"/>
      <c r="J8" s="64"/>
      <c r="K8" s="64"/>
      <c r="L8" s="64"/>
      <c r="M8" s="64"/>
      <c r="N8" s="64"/>
      <c r="O8" s="64"/>
      <c r="P8" s="72"/>
    </row>
    <row r="9" s="77" customFormat="1" ht="16.5" customHeight="1" spans="1:16">
      <c r="A9" s="56"/>
      <c r="B9" s="60"/>
      <c r="C9" s="91"/>
      <c r="D9" s="56"/>
      <c r="E9" s="62"/>
      <c r="F9" s="62"/>
      <c r="G9" s="63"/>
      <c r="H9" s="64"/>
      <c r="I9" s="64"/>
      <c r="J9" s="64"/>
      <c r="K9" s="64"/>
      <c r="L9" s="64"/>
      <c r="M9" s="64"/>
      <c r="N9" s="64"/>
      <c r="O9" s="64"/>
      <c r="P9" s="72"/>
    </row>
    <row r="10" s="77" customFormat="1" ht="16.5" customHeight="1" spans="1:16">
      <c r="A10" s="56"/>
      <c r="B10" s="60"/>
      <c r="C10" s="91"/>
      <c r="D10" s="56"/>
      <c r="E10" s="62"/>
      <c r="F10" s="62"/>
      <c r="G10" s="63"/>
      <c r="H10" s="64"/>
      <c r="I10" s="64"/>
      <c r="J10" s="64"/>
      <c r="K10" s="64"/>
      <c r="L10" s="64"/>
      <c r="M10" s="64"/>
      <c r="N10" s="64"/>
      <c r="O10" s="64"/>
      <c r="P10" s="72"/>
    </row>
    <row r="11" s="77" customFormat="1" ht="16.5" customHeight="1" spans="1:16">
      <c r="A11" s="56"/>
      <c r="B11" s="60"/>
      <c r="C11" s="91"/>
      <c r="D11" s="56"/>
      <c r="E11" s="62"/>
      <c r="F11" s="62"/>
      <c r="G11" s="63"/>
      <c r="H11" s="64"/>
      <c r="I11" s="64"/>
      <c r="J11" s="64"/>
      <c r="K11" s="64"/>
      <c r="L11" s="64"/>
      <c r="M11" s="64"/>
      <c r="N11" s="64"/>
      <c r="O11" s="64"/>
      <c r="P11" s="72"/>
    </row>
    <row r="12" s="77" customFormat="1" ht="16.5" customHeight="1" spans="1:16">
      <c r="A12" s="56"/>
      <c r="B12" s="60"/>
      <c r="C12" s="91"/>
      <c r="D12" s="56"/>
      <c r="E12" s="62"/>
      <c r="F12" s="62"/>
      <c r="G12" s="63"/>
      <c r="H12" s="64"/>
      <c r="I12" s="64"/>
      <c r="J12" s="64"/>
      <c r="K12" s="64"/>
      <c r="L12" s="64"/>
      <c r="M12" s="64"/>
      <c r="N12" s="64"/>
      <c r="O12" s="64"/>
      <c r="P12" s="72"/>
    </row>
    <row r="13" s="77" customFormat="1" ht="16.5" customHeight="1" spans="1:16">
      <c r="A13" s="56"/>
      <c r="B13" s="60"/>
      <c r="C13" s="91"/>
      <c r="D13" s="56"/>
      <c r="E13" s="62"/>
      <c r="F13" s="62"/>
      <c r="G13" s="63"/>
      <c r="H13" s="64"/>
      <c r="I13" s="64"/>
      <c r="J13" s="64"/>
      <c r="K13" s="64"/>
      <c r="L13" s="64"/>
      <c r="M13" s="64"/>
      <c r="N13" s="64"/>
      <c r="O13" s="64"/>
      <c r="P13" s="72"/>
    </row>
    <row r="14" s="77" customFormat="1" ht="16.5" customHeight="1" spans="1:16">
      <c r="A14" s="56"/>
      <c r="B14" s="60"/>
      <c r="C14" s="91"/>
      <c r="D14" s="56"/>
      <c r="E14" s="62"/>
      <c r="F14" s="62"/>
      <c r="G14" s="63"/>
      <c r="H14" s="64"/>
      <c r="I14" s="64"/>
      <c r="J14" s="64"/>
      <c r="K14" s="64"/>
      <c r="L14" s="64"/>
      <c r="M14" s="64"/>
      <c r="N14" s="64"/>
      <c r="O14" s="64"/>
      <c r="P14" s="72"/>
    </row>
    <row r="15" s="77" customFormat="1" ht="16.5" customHeight="1" spans="1:16">
      <c r="A15" s="56"/>
      <c r="B15" s="60"/>
      <c r="C15" s="91"/>
      <c r="D15" s="56"/>
      <c r="E15" s="62"/>
      <c r="F15" s="62"/>
      <c r="G15" s="63"/>
      <c r="H15" s="64"/>
      <c r="I15" s="64"/>
      <c r="J15" s="64"/>
      <c r="K15" s="64"/>
      <c r="L15" s="64"/>
      <c r="M15" s="64"/>
      <c r="N15" s="64"/>
      <c r="O15" s="64"/>
      <c r="P15" s="72"/>
    </row>
    <row r="16" s="77" customFormat="1" ht="16.5" customHeight="1" spans="1:16">
      <c r="A16" s="56"/>
      <c r="B16" s="60"/>
      <c r="C16" s="91"/>
      <c r="D16" s="56"/>
      <c r="E16" s="62"/>
      <c r="F16" s="62"/>
      <c r="G16" s="63"/>
      <c r="H16" s="64"/>
      <c r="I16" s="64"/>
      <c r="J16" s="64"/>
      <c r="K16" s="64"/>
      <c r="L16" s="64"/>
      <c r="M16" s="64"/>
      <c r="N16" s="64"/>
      <c r="O16" s="64"/>
      <c r="P16" s="72"/>
    </row>
    <row r="17" s="77" customFormat="1" ht="16.5" customHeight="1" spans="1:16">
      <c r="A17" s="56"/>
      <c r="B17" s="60"/>
      <c r="C17" s="91"/>
      <c r="D17" s="56"/>
      <c r="E17" s="62"/>
      <c r="F17" s="62"/>
      <c r="G17" s="63"/>
      <c r="H17" s="64"/>
      <c r="I17" s="64"/>
      <c r="J17" s="64"/>
      <c r="K17" s="64"/>
      <c r="L17" s="64"/>
      <c r="M17" s="64"/>
      <c r="N17" s="64"/>
      <c r="O17" s="64"/>
      <c r="P17" s="72"/>
    </row>
    <row r="18" s="77" customFormat="1" ht="16.5" customHeight="1" spans="1:16">
      <c r="A18" s="56"/>
      <c r="B18" s="60"/>
      <c r="C18" s="91"/>
      <c r="D18" s="56"/>
      <c r="E18" s="62"/>
      <c r="F18" s="62"/>
      <c r="G18" s="63"/>
      <c r="H18" s="64"/>
      <c r="I18" s="64"/>
      <c r="J18" s="64"/>
      <c r="K18" s="64"/>
      <c r="L18" s="64"/>
      <c r="M18" s="64"/>
      <c r="N18" s="64"/>
      <c r="O18" s="64"/>
      <c r="P18" s="72"/>
    </row>
    <row r="19" s="77" customFormat="1" ht="16.5" customHeight="1" spans="1:16">
      <c r="A19" s="56"/>
      <c r="B19" s="60"/>
      <c r="C19" s="91"/>
      <c r="D19" s="56"/>
      <c r="E19" s="62"/>
      <c r="F19" s="62"/>
      <c r="G19" s="63"/>
      <c r="H19" s="64"/>
      <c r="I19" s="64"/>
      <c r="J19" s="64"/>
      <c r="K19" s="64"/>
      <c r="L19" s="64"/>
      <c r="M19" s="64"/>
      <c r="N19" s="64"/>
      <c r="O19" s="64"/>
      <c r="P19" s="72"/>
    </row>
    <row r="20" s="77" customFormat="1" ht="16.5" customHeight="1" spans="1:16">
      <c r="A20" s="56"/>
      <c r="B20" s="60"/>
      <c r="C20" s="91"/>
      <c r="D20" s="56"/>
      <c r="E20" s="62"/>
      <c r="F20" s="62"/>
      <c r="G20" s="63"/>
      <c r="H20" s="64"/>
      <c r="I20" s="64"/>
      <c r="J20" s="64"/>
      <c r="K20" s="64"/>
      <c r="L20" s="64"/>
      <c r="M20" s="64"/>
      <c r="N20" s="64"/>
      <c r="O20" s="64"/>
      <c r="P20" s="72"/>
    </row>
    <row r="21" s="77" customFormat="1" ht="16.5" customHeight="1" spans="1:16">
      <c r="A21" s="56"/>
      <c r="B21" s="60"/>
      <c r="C21" s="91"/>
      <c r="D21" s="56"/>
      <c r="E21" s="62"/>
      <c r="F21" s="62"/>
      <c r="G21" s="63"/>
      <c r="H21" s="64"/>
      <c r="I21" s="64"/>
      <c r="J21" s="64"/>
      <c r="K21" s="64"/>
      <c r="L21" s="64"/>
      <c r="M21" s="64"/>
      <c r="N21" s="64"/>
      <c r="O21" s="64"/>
      <c r="P21" s="72"/>
    </row>
    <row r="22" s="77" customFormat="1" ht="16.5" customHeight="1" spans="1:16">
      <c r="A22" s="56"/>
      <c r="B22" s="60"/>
      <c r="C22" s="91"/>
      <c r="D22" s="56"/>
      <c r="E22" s="62"/>
      <c r="F22" s="62"/>
      <c r="G22" s="63"/>
      <c r="H22" s="64"/>
      <c r="I22" s="64"/>
      <c r="J22" s="64"/>
      <c r="K22" s="64"/>
      <c r="L22" s="64"/>
      <c r="M22" s="64"/>
      <c r="N22" s="64"/>
      <c r="O22" s="64"/>
      <c r="P22" s="72"/>
    </row>
    <row r="23" s="77" customFormat="1" ht="16.5" customHeight="1" spans="1:16">
      <c r="A23" s="56"/>
      <c r="B23" s="60"/>
      <c r="C23" s="91"/>
      <c r="D23" s="56"/>
      <c r="E23" s="62"/>
      <c r="F23" s="62"/>
      <c r="G23" s="63"/>
      <c r="H23" s="64"/>
      <c r="I23" s="64"/>
      <c r="J23" s="64"/>
      <c r="K23" s="64"/>
      <c r="L23" s="64"/>
      <c r="M23" s="64"/>
      <c r="N23" s="64"/>
      <c r="O23" s="64"/>
      <c r="P23" s="72"/>
    </row>
    <row r="24" s="77" customFormat="1" ht="16.5" customHeight="1" spans="1:16">
      <c r="A24" s="56"/>
      <c r="B24" s="60"/>
      <c r="C24" s="91"/>
      <c r="D24" s="56"/>
      <c r="E24" s="62"/>
      <c r="F24" s="62"/>
      <c r="G24" s="63"/>
      <c r="H24" s="64"/>
      <c r="I24" s="64"/>
      <c r="J24" s="64"/>
      <c r="K24" s="64"/>
      <c r="L24" s="64"/>
      <c r="M24" s="64"/>
      <c r="N24" s="64"/>
      <c r="O24" s="64"/>
      <c r="P24" s="72"/>
    </row>
    <row r="25" s="77" customFormat="1" ht="16.5" customHeight="1" spans="1:16">
      <c r="A25" s="56"/>
      <c r="B25" s="60"/>
      <c r="C25" s="91"/>
      <c r="D25" s="56"/>
      <c r="E25" s="62"/>
      <c r="F25" s="62"/>
      <c r="G25" s="63"/>
      <c r="H25" s="64"/>
      <c r="I25" s="64"/>
      <c r="J25" s="64"/>
      <c r="K25" s="64"/>
      <c r="L25" s="64"/>
      <c r="M25" s="64"/>
      <c r="N25" s="64"/>
      <c r="O25" s="64"/>
      <c r="P25" s="72"/>
    </row>
    <row r="26" s="77" customFormat="1" ht="16.5" customHeight="1" spans="1:16">
      <c r="A26" s="56"/>
      <c r="B26" s="60"/>
      <c r="C26" s="91"/>
      <c r="D26" s="56"/>
      <c r="E26" s="62"/>
      <c r="F26" s="62"/>
      <c r="G26" s="63"/>
      <c r="H26" s="64"/>
      <c r="I26" s="64"/>
      <c r="J26" s="64"/>
      <c r="K26" s="64"/>
      <c r="L26" s="64"/>
      <c r="M26" s="64"/>
      <c r="N26" s="64"/>
      <c r="O26" s="64"/>
      <c r="P26" s="72"/>
    </row>
    <row r="27" s="77" customFormat="1" ht="16.5" customHeight="1" spans="1:16">
      <c r="A27" s="56"/>
      <c r="B27" s="60"/>
      <c r="C27" s="91"/>
      <c r="D27" s="56"/>
      <c r="E27" s="62"/>
      <c r="F27" s="62"/>
      <c r="G27" s="63"/>
      <c r="H27" s="64"/>
      <c r="I27" s="64"/>
      <c r="J27" s="64"/>
      <c r="K27" s="64"/>
      <c r="L27" s="64"/>
      <c r="M27" s="64"/>
      <c r="N27" s="64"/>
      <c r="O27" s="64"/>
      <c r="P27" s="72"/>
    </row>
    <row r="28" s="77" customFormat="1" ht="16.5" customHeight="1" spans="1:16">
      <c r="A28" s="56"/>
      <c r="B28" s="60"/>
      <c r="C28" s="91"/>
      <c r="D28" s="56"/>
      <c r="E28" s="62"/>
      <c r="F28" s="62"/>
      <c r="G28" s="63"/>
      <c r="H28" s="64"/>
      <c r="I28" s="64"/>
      <c r="J28" s="64"/>
      <c r="K28" s="64"/>
      <c r="L28" s="64"/>
      <c r="M28" s="64"/>
      <c r="N28" s="64"/>
      <c r="O28" s="64"/>
      <c r="P28" s="72"/>
    </row>
    <row r="29" s="77" customFormat="1" ht="16.5" customHeight="1" spans="1:16">
      <c r="A29" s="67" t="s">
        <v>309</v>
      </c>
      <c r="B29" s="57"/>
      <c r="C29" s="61"/>
      <c r="D29" s="56"/>
      <c r="E29" s="62">
        <f>ROUND(SUM(E6:E28),2)</f>
        <v>0</v>
      </c>
      <c r="F29" s="62">
        <f>ROUND(SUM(F6:F28),2)</f>
        <v>0</v>
      </c>
      <c r="G29" s="63"/>
      <c r="H29" s="64"/>
      <c r="I29" s="64"/>
      <c r="J29" s="64"/>
      <c r="K29" s="64"/>
      <c r="L29" s="64"/>
      <c r="M29" s="64"/>
      <c r="N29" s="64"/>
      <c r="O29" s="64"/>
      <c r="P29" s="72"/>
    </row>
    <row r="30" customHeight="1" spans="1:16">
      <c r="A30" s="64"/>
      <c r="B30" s="64"/>
      <c r="C30" s="64"/>
      <c r="D30" s="64"/>
      <c r="E30" s="64"/>
      <c r="F30" s="64"/>
      <c r="G30" s="64"/>
      <c r="H30" s="64"/>
      <c r="I30" s="64"/>
      <c r="J30" s="64"/>
      <c r="K30" s="64"/>
      <c r="L30" s="64"/>
      <c r="M30" s="64"/>
      <c r="N30" s="64"/>
      <c r="O30" s="64"/>
      <c r="P30" s="65"/>
    </row>
    <row r="31" customHeight="1" spans="1:16">
      <c r="A31" s="71"/>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64"/>
      <c r="B72" s="64"/>
      <c r="C72" s="64"/>
      <c r="D72" s="64"/>
      <c r="E72" s="64"/>
      <c r="F72" s="64"/>
      <c r="G72" s="64"/>
      <c r="H72" s="64"/>
      <c r="I72" s="64"/>
      <c r="J72" s="64"/>
      <c r="K72" s="64"/>
      <c r="L72" s="64"/>
      <c r="M72" s="64"/>
      <c r="N72" s="64"/>
      <c r="O72" s="64"/>
      <c r="P72" s="65"/>
    </row>
    <row r="73" customHeight="1" spans="1:16">
      <c r="A73" s="64"/>
      <c r="B73" s="64"/>
      <c r="C73" s="64"/>
      <c r="D73" s="64"/>
      <c r="E73" s="64"/>
      <c r="F73" s="64"/>
      <c r="G73" s="64"/>
      <c r="H73" s="64"/>
      <c r="I73" s="64"/>
      <c r="J73" s="64"/>
      <c r="K73" s="64"/>
      <c r="L73" s="64"/>
      <c r="M73" s="64"/>
      <c r="N73" s="64"/>
      <c r="O73" s="64"/>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5"/>
      <c r="B77" s="75"/>
      <c r="C77" s="75"/>
      <c r="D77" s="75"/>
      <c r="E77" s="75"/>
      <c r="F77" s="75"/>
      <c r="G77" s="75"/>
      <c r="H77" s="75"/>
      <c r="I77" s="75"/>
      <c r="J77" s="75"/>
      <c r="K77" s="75"/>
      <c r="L77" s="75"/>
      <c r="M77" s="75"/>
      <c r="N77" s="75"/>
      <c r="O77" s="75"/>
      <c r="P77" s="65"/>
    </row>
    <row r="78" customHeight="1" spans="1:16">
      <c r="A78" s="75"/>
      <c r="B78" s="75"/>
      <c r="C78" s="75"/>
      <c r="D78" s="75"/>
      <c r="E78" s="75"/>
      <c r="F78" s="75"/>
      <c r="G78" s="75"/>
      <c r="H78" s="75"/>
      <c r="I78" s="75"/>
      <c r="J78" s="75"/>
      <c r="K78" s="75"/>
      <c r="L78" s="75"/>
      <c r="M78" s="75"/>
      <c r="N78" s="75"/>
      <c r="O78" s="75"/>
      <c r="P78" s="65"/>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row r="87" customHeight="1" spans="1:15">
      <c r="A87" s="76"/>
      <c r="B87" s="76"/>
      <c r="C87" s="76"/>
      <c r="D87" s="76"/>
      <c r="E87" s="76"/>
      <c r="F87" s="76"/>
      <c r="G87" s="76"/>
      <c r="H87" s="76"/>
      <c r="I87" s="76"/>
      <c r="J87" s="76"/>
      <c r="K87" s="76"/>
      <c r="L87" s="76"/>
      <c r="M87" s="76"/>
      <c r="N87" s="76"/>
      <c r="O87" s="76"/>
    </row>
    <row r="88" customHeight="1" spans="1:15">
      <c r="A88" s="76"/>
      <c r="B88" s="76"/>
      <c r="C88" s="76"/>
      <c r="D88" s="76"/>
      <c r="E88" s="76"/>
      <c r="F88" s="76"/>
      <c r="G88" s="76"/>
      <c r="H88" s="76"/>
      <c r="I88" s="76"/>
      <c r="J88" s="76"/>
      <c r="K88" s="76"/>
      <c r="L88" s="76"/>
      <c r="M88" s="76"/>
      <c r="N88" s="76"/>
      <c r="O88" s="76"/>
    </row>
  </sheetData>
  <mergeCells count="4">
    <mergeCell ref="A1:G1"/>
    <mergeCell ref="A2:G2"/>
    <mergeCell ref="A4:D4"/>
    <mergeCell ref="A29:B29"/>
  </mergeCells>
  <printOptions horizontalCentered="1"/>
  <pageMargins left="0.590551181102362" right="0.590551181102362" top="0.866141732283464" bottom="0.866141732283464" header="0.47244094488189" footer="0.590551181102362"/>
  <pageSetup paperSize="9" scale="97" fitToHeight="0" orientation="landscape" blackAndWhite="1"/>
  <headerFooter scaleWithDoc="0">
    <oddFooter>&amp;L&amp;"宋体,常规"&amp;11被评估单位填表人：
填表日期：2015年  月&amp;R&amp;"宋体,常规"&amp;11评估人员：</oddFooter>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1">
    <tabColor rgb="FFFF0000"/>
    <pageSetUpPr fitToPage="1"/>
  </sheetPr>
  <dimension ref="A1:P90"/>
  <sheetViews>
    <sheetView view="pageBreakPreview" zoomScaleNormal="100" workbookViewId="0">
      <selection activeCell="A2" sqref="A2:H2"/>
    </sheetView>
  </sheetViews>
  <sheetFormatPr defaultColWidth="9" defaultRowHeight="15.75" customHeight="1"/>
  <cols>
    <col min="1" max="1" width="10.3333333333333" style="48" customWidth="1"/>
    <col min="2" max="2" width="29.5" style="48" customWidth="1"/>
    <col min="3" max="4" width="14.6666666666667" style="48" customWidth="1"/>
    <col min="5" max="5" width="12" style="48" customWidth="1"/>
    <col min="6" max="7" width="18.8333333333333" style="48" customWidth="1"/>
    <col min="8" max="8" width="16.3333333333333" style="48" customWidth="1"/>
    <col min="9" max="16384" width="9" style="48"/>
  </cols>
  <sheetData>
    <row r="1" s="46" customFormat="1" ht="30" customHeight="1" spans="1:16">
      <c r="A1" s="49" t="s">
        <v>1291</v>
      </c>
      <c r="B1" s="49"/>
      <c r="C1" s="49"/>
      <c r="D1" s="49"/>
      <c r="E1" s="49"/>
      <c r="F1" s="49"/>
      <c r="G1" s="49"/>
      <c r="H1" s="49"/>
    </row>
    <row r="2" s="77" customFormat="1" ht="16.5" customHeight="1" spans="1:16">
      <c r="A2" s="50" t="str">
        <f>公用信息!E7</f>
        <v>评估基准日：2025年10月31日</v>
      </c>
      <c r="B2" s="50"/>
      <c r="C2" s="50"/>
      <c r="D2" s="50"/>
      <c r="E2" s="50"/>
      <c r="F2" s="50"/>
      <c r="G2" s="51"/>
      <c r="H2" s="51"/>
      <c r="I2" s="52"/>
      <c r="J2" s="52"/>
      <c r="K2" s="52"/>
      <c r="L2" s="52"/>
      <c r="M2" s="52"/>
      <c r="N2" s="52"/>
      <c r="O2" s="52"/>
    </row>
    <row r="3" s="77" customFormat="1" ht="16.5" customHeight="1" spans="1:16">
      <c r="A3" s="50"/>
      <c r="B3" s="50"/>
      <c r="C3" s="50"/>
      <c r="D3" s="50"/>
      <c r="E3" s="50"/>
      <c r="F3" s="50"/>
      <c r="G3" s="51"/>
      <c r="H3" s="53" t="s">
        <v>1292</v>
      </c>
      <c r="I3" s="52"/>
      <c r="J3" s="52"/>
      <c r="K3" s="52"/>
      <c r="L3" s="52"/>
      <c r="M3" s="52"/>
      <c r="N3" s="52"/>
      <c r="O3" s="52"/>
    </row>
    <row r="4" s="77" customFormat="1" ht="16.5" customHeight="1" spans="1:16">
      <c r="A4" s="54" t="str">
        <f>公用信息!E6</f>
        <v>被评估单位：杭州建德杭氧气体有限公司</v>
      </c>
      <c r="B4" s="54"/>
      <c r="C4" s="54"/>
      <c r="D4" s="52"/>
      <c r="E4" s="52"/>
      <c r="F4" s="52"/>
      <c r="G4" s="52"/>
      <c r="H4" s="55" t="e">
        <f>#REF!</f>
        <v>#REF!</v>
      </c>
      <c r="I4" s="52"/>
      <c r="J4" s="52"/>
      <c r="K4" s="52"/>
      <c r="L4" s="52"/>
      <c r="M4" s="52"/>
      <c r="N4" s="52"/>
      <c r="O4" s="52"/>
    </row>
    <row r="5" s="78" customFormat="1" ht="16.5" customHeight="1" spans="1:16">
      <c r="A5" s="56" t="s">
        <v>175</v>
      </c>
      <c r="B5" s="56" t="s">
        <v>306</v>
      </c>
      <c r="C5" s="56" t="s">
        <v>316</v>
      </c>
      <c r="D5" s="56" t="s">
        <v>467</v>
      </c>
      <c r="E5" s="56" t="s">
        <v>292</v>
      </c>
      <c r="F5" s="57" t="s">
        <v>111</v>
      </c>
      <c r="G5" s="56" t="s">
        <v>112</v>
      </c>
      <c r="H5" s="56" t="s">
        <v>247</v>
      </c>
      <c r="I5" s="58"/>
      <c r="J5" s="58"/>
      <c r="K5" s="58"/>
      <c r="L5" s="58"/>
      <c r="M5" s="58"/>
      <c r="N5" s="58"/>
      <c r="O5" s="58"/>
      <c r="P5" s="80"/>
    </row>
    <row r="6" s="77" customFormat="1" ht="16.5" customHeight="1" spans="1:16">
      <c r="A6" s="56"/>
      <c r="B6" s="60"/>
      <c r="C6" s="61"/>
      <c r="D6" s="61"/>
      <c r="E6" s="56"/>
      <c r="F6" s="62"/>
      <c r="G6" s="62"/>
      <c r="H6" s="63"/>
      <c r="I6" s="64"/>
      <c r="J6" s="64"/>
      <c r="K6" s="64"/>
      <c r="L6" s="64"/>
      <c r="M6" s="64"/>
      <c r="N6" s="64"/>
      <c r="O6" s="64"/>
      <c r="P6" s="72"/>
    </row>
    <row r="7" s="77" customFormat="1" ht="16.5" customHeight="1" spans="1:16">
      <c r="A7" s="56"/>
      <c r="B7" s="60"/>
      <c r="C7" s="61"/>
      <c r="D7" s="61"/>
      <c r="E7" s="56"/>
      <c r="F7" s="62"/>
      <c r="G7" s="62"/>
      <c r="H7" s="63"/>
      <c r="I7" s="64"/>
      <c r="J7" s="64"/>
      <c r="K7" s="64"/>
      <c r="L7" s="64"/>
      <c r="M7" s="64"/>
      <c r="N7" s="64"/>
      <c r="O7" s="64"/>
      <c r="P7" s="72"/>
    </row>
    <row r="8" s="77" customFormat="1" ht="16.5" customHeight="1" spans="1:16">
      <c r="A8" s="56"/>
      <c r="B8" s="60"/>
      <c r="C8" s="61"/>
      <c r="D8" s="61"/>
      <c r="E8" s="56"/>
      <c r="F8" s="62"/>
      <c r="G8" s="62"/>
      <c r="H8" s="63"/>
      <c r="I8" s="64"/>
      <c r="J8" s="64"/>
      <c r="K8" s="64"/>
      <c r="L8" s="64"/>
      <c r="M8" s="64"/>
      <c r="N8" s="64"/>
      <c r="O8" s="64"/>
      <c r="P8" s="72"/>
    </row>
    <row r="9" s="77" customFormat="1" ht="16.5" customHeight="1" spans="1:16">
      <c r="A9" s="56"/>
      <c r="B9" s="60"/>
      <c r="C9" s="61"/>
      <c r="D9" s="61"/>
      <c r="E9" s="56"/>
      <c r="F9" s="62"/>
      <c r="G9" s="62"/>
      <c r="H9" s="63"/>
      <c r="I9" s="64"/>
      <c r="J9" s="64"/>
      <c r="K9" s="64"/>
      <c r="L9" s="64"/>
      <c r="M9" s="64"/>
      <c r="N9" s="64"/>
      <c r="O9" s="64"/>
      <c r="P9" s="72"/>
    </row>
    <row r="10" s="77" customFormat="1" ht="16.5" customHeight="1" spans="1:16">
      <c r="A10" s="56"/>
      <c r="B10" s="60"/>
      <c r="C10" s="61"/>
      <c r="D10" s="61"/>
      <c r="E10" s="56"/>
      <c r="F10" s="62"/>
      <c r="G10" s="62"/>
      <c r="H10" s="63"/>
      <c r="I10" s="64"/>
      <c r="J10" s="64"/>
      <c r="K10" s="64"/>
      <c r="L10" s="64"/>
      <c r="M10" s="64"/>
      <c r="N10" s="64"/>
      <c r="O10" s="64"/>
      <c r="P10" s="72"/>
    </row>
    <row r="11" s="77" customFormat="1" ht="16.5" customHeight="1" spans="1:16">
      <c r="A11" s="56"/>
      <c r="B11" s="60"/>
      <c r="C11" s="61"/>
      <c r="D11" s="61"/>
      <c r="E11" s="56"/>
      <c r="F11" s="62"/>
      <c r="G11" s="62"/>
      <c r="H11" s="63"/>
      <c r="I11" s="64"/>
      <c r="J11" s="64"/>
      <c r="K11" s="64"/>
      <c r="L11" s="64"/>
      <c r="M11" s="64"/>
      <c r="N11" s="64"/>
      <c r="O11" s="64"/>
      <c r="P11" s="72"/>
    </row>
    <row r="12" s="77" customFormat="1" ht="16.5" customHeight="1" spans="1:16">
      <c r="A12" s="56"/>
      <c r="B12" s="60"/>
      <c r="C12" s="61"/>
      <c r="D12" s="61"/>
      <c r="E12" s="56"/>
      <c r="F12" s="62"/>
      <c r="G12" s="62"/>
      <c r="H12" s="63"/>
      <c r="I12" s="64"/>
      <c r="J12" s="64"/>
      <c r="K12" s="64"/>
      <c r="L12" s="64"/>
      <c r="M12" s="64"/>
      <c r="N12" s="64"/>
      <c r="O12" s="64"/>
      <c r="P12" s="72"/>
    </row>
    <row r="13" s="77" customFormat="1" ht="16.5" customHeight="1" spans="1:16">
      <c r="A13" s="56"/>
      <c r="B13" s="60"/>
      <c r="C13" s="61"/>
      <c r="D13" s="61"/>
      <c r="E13" s="56"/>
      <c r="F13" s="62"/>
      <c r="G13" s="62"/>
      <c r="H13" s="63"/>
      <c r="I13" s="64"/>
      <c r="J13" s="64"/>
      <c r="K13" s="64"/>
      <c r="L13" s="64"/>
      <c r="M13" s="64"/>
      <c r="N13" s="64"/>
      <c r="O13" s="64"/>
      <c r="P13" s="72"/>
    </row>
    <row r="14" s="77" customFormat="1" ht="16.5" customHeight="1" spans="1:16">
      <c r="A14" s="56"/>
      <c r="B14" s="60"/>
      <c r="C14" s="61"/>
      <c r="D14" s="61"/>
      <c r="E14" s="56"/>
      <c r="F14" s="62"/>
      <c r="G14" s="62"/>
      <c r="H14" s="63"/>
      <c r="I14" s="64"/>
      <c r="J14" s="64"/>
      <c r="K14" s="64"/>
      <c r="L14" s="64"/>
      <c r="M14" s="64"/>
      <c r="N14" s="64"/>
      <c r="O14" s="64"/>
      <c r="P14" s="72"/>
    </row>
    <row r="15" s="77" customFormat="1" ht="16.5" customHeight="1" spans="1:16">
      <c r="A15" s="56"/>
      <c r="B15" s="60"/>
      <c r="C15" s="61"/>
      <c r="D15" s="61"/>
      <c r="E15" s="56"/>
      <c r="F15" s="62"/>
      <c r="G15" s="62"/>
      <c r="H15" s="63"/>
      <c r="I15" s="64"/>
      <c r="J15" s="64"/>
      <c r="K15" s="64"/>
      <c r="L15" s="64"/>
      <c r="M15" s="64"/>
      <c r="N15" s="64"/>
      <c r="O15" s="64"/>
      <c r="P15" s="72"/>
    </row>
    <row r="16" s="77" customFormat="1" ht="16.5" customHeight="1" spans="1:16">
      <c r="A16" s="56"/>
      <c r="B16" s="60"/>
      <c r="C16" s="61"/>
      <c r="D16" s="61"/>
      <c r="E16" s="56"/>
      <c r="F16" s="62"/>
      <c r="G16" s="62"/>
      <c r="H16" s="63"/>
      <c r="I16" s="64"/>
      <c r="J16" s="64"/>
      <c r="K16" s="64"/>
      <c r="L16" s="64"/>
      <c r="M16" s="64"/>
      <c r="N16" s="64"/>
      <c r="O16" s="64"/>
      <c r="P16" s="72"/>
    </row>
    <row r="17" s="77" customFormat="1" ht="16.5" customHeight="1" spans="1:16">
      <c r="A17" s="56"/>
      <c r="B17" s="60"/>
      <c r="C17" s="61"/>
      <c r="D17" s="61"/>
      <c r="E17" s="56"/>
      <c r="F17" s="62"/>
      <c r="G17" s="62"/>
      <c r="H17" s="63"/>
      <c r="I17" s="64"/>
      <c r="J17" s="64"/>
      <c r="K17" s="64"/>
      <c r="L17" s="64"/>
      <c r="M17" s="64"/>
      <c r="N17" s="64"/>
      <c r="O17" s="64"/>
      <c r="P17" s="72"/>
    </row>
    <row r="18" s="77" customFormat="1" ht="16.5" customHeight="1" spans="1:16">
      <c r="A18" s="56"/>
      <c r="B18" s="60"/>
      <c r="C18" s="61"/>
      <c r="D18" s="61"/>
      <c r="E18" s="56"/>
      <c r="F18" s="62"/>
      <c r="G18" s="62"/>
      <c r="H18" s="63"/>
      <c r="I18" s="64"/>
      <c r="J18" s="64"/>
      <c r="K18" s="64"/>
      <c r="L18" s="64"/>
      <c r="M18" s="64"/>
      <c r="N18" s="64"/>
      <c r="O18" s="64"/>
      <c r="P18" s="72"/>
    </row>
    <row r="19" s="77" customFormat="1" ht="16.5" customHeight="1" spans="1:16">
      <c r="A19" s="56"/>
      <c r="B19" s="60"/>
      <c r="C19" s="61"/>
      <c r="D19" s="61"/>
      <c r="E19" s="56"/>
      <c r="F19" s="62"/>
      <c r="G19" s="62"/>
      <c r="H19" s="63"/>
      <c r="I19" s="64"/>
      <c r="J19" s="64"/>
      <c r="K19" s="64"/>
      <c r="L19" s="64"/>
      <c r="M19" s="64"/>
      <c r="N19" s="64"/>
      <c r="O19" s="64"/>
      <c r="P19" s="72"/>
    </row>
    <row r="20" s="77" customFormat="1" ht="16.5" customHeight="1" spans="1:16">
      <c r="A20" s="56"/>
      <c r="B20" s="60"/>
      <c r="C20" s="61"/>
      <c r="D20" s="61"/>
      <c r="E20" s="56"/>
      <c r="F20" s="62"/>
      <c r="G20" s="62"/>
      <c r="H20" s="63"/>
      <c r="I20" s="64"/>
      <c r="J20" s="64"/>
      <c r="K20" s="64"/>
      <c r="L20" s="64"/>
      <c r="M20" s="64"/>
      <c r="N20" s="64"/>
      <c r="O20" s="64"/>
      <c r="P20" s="72"/>
    </row>
    <row r="21" s="77" customFormat="1" ht="16.5" customHeight="1" spans="1:16">
      <c r="A21" s="56"/>
      <c r="B21" s="60"/>
      <c r="C21" s="61"/>
      <c r="D21" s="61"/>
      <c r="E21" s="56"/>
      <c r="F21" s="62"/>
      <c r="G21" s="62"/>
      <c r="H21" s="63"/>
      <c r="I21" s="64"/>
      <c r="J21" s="64"/>
      <c r="K21" s="64"/>
      <c r="L21" s="64"/>
      <c r="M21" s="64"/>
      <c r="N21" s="64"/>
      <c r="O21" s="64"/>
      <c r="P21" s="72"/>
    </row>
    <row r="22" s="77" customFormat="1" ht="16.5" customHeight="1" spans="1:16">
      <c r="A22" s="56"/>
      <c r="B22" s="60"/>
      <c r="C22" s="61"/>
      <c r="D22" s="61"/>
      <c r="E22" s="56"/>
      <c r="F22" s="62"/>
      <c r="G22" s="62"/>
      <c r="H22" s="63"/>
      <c r="I22" s="64"/>
      <c r="J22" s="64"/>
      <c r="K22" s="64"/>
      <c r="L22" s="64"/>
      <c r="M22" s="64"/>
      <c r="N22" s="64"/>
      <c r="O22" s="64"/>
      <c r="P22" s="72"/>
    </row>
    <row r="23" s="77" customFormat="1" ht="16.5" customHeight="1" spans="1:16">
      <c r="A23" s="56"/>
      <c r="B23" s="60"/>
      <c r="C23" s="61"/>
      <c r="D23" s="61"/>
      <c r="E23" s="56"/>
      <c r="F23" s="62"/>
      <c r="G23" s="62"/>
      <c r="H23" s="63"/>
      <c r="I23" s="64"/>
      <c r="J23" s="64"/>
      <c r="K23" s="64"/>
      <c r="L23" s="64"/>
      <c r="M23" s="64"/>
      <c r="N23" s="64"/>
      <c r="O23" s="64"/>
      <c r="P23" s="72"/>
    </row>
    <row r="24" s="77" customFormat="1" ht="16.5" customHeight="1" spans="1:16">
      <c r="A24" s="56"/>
      <c r="B24" s="60"/>
      <c r="C24" s="61"/>
      <c r="D24" s="61"/>
      <c r="E24" s="56"/>
      <c r="F24" s="62"/>
      <c r="G24" s="62"/>
      <c r="H24" s="63"/>
      <c r="I24" s="64"/>
      <c r="J24" s="64"/>
      <c r="K24" s="64"/>
      <c r="L24" s="64"/>
      <c r="M24" s="64"/>
      <c r="N24" s="64"/>
      <c r="O24" s="64"/>
      <c r="P24" s="72"/>
    </row>
    <row r="25" s="77" customFormat="1" ht="16.5" customHeight="1" spans="1:16">
      <c r="A25" s="56"/>
      <c r="B25" s="60"/>
      <c r="C25" s="61"/>
      <c r="D25" s="61"/>
      <c r="E25" s="56"/>
      <c r="F25" s="62"/>
      <c r="G25" s="62"/>
      <c r="H25" s="63"/>
      <c r="I25" s="64"/>
      <c r="J25" s="64"/>
      <c r="K25" s="64"/>
      <c r="L25" s="64"/>
      <c r="M25" s="64"/>
      <c r="N25" s="64"/>
      <c r="O25" s="64"/>
      <c r="P25" s="72"/>
    </row>
    <row r="26" s="77" customFormat="1" ht="16.5" customHeight="1" spans="1:16">
      <c r="A26" s="56"/>
      <c r="B26" s="60"/>
      <c r="C26" s="61"/>
      <c r="D26" s="61"/>
      <c r="E26" s="56"/>
      <c r="F26" s="62"/>
      <c r="G26" s="62"/>
      <c r="H26" s="63"/>
      <c r="I26" s="64"/>
      <c r="J26" s="64"/>
      <c r="K26" s="64"/>
      <c r="L26" s="64"/>
      <c r="M26" s="64"/>
      <c r="N26" s="64"/>
      <c r="O26" s="64"/>
      <c r="P26" s="72"/>
    </row>
    <row r="27" s="77" customFormat="1" ht="16.5" customHeight="1" spans="1:16">
      <c r="A27" s="56"/>
      <c r="B27" s="60"/>
      <c r="C27" s="61"/>
      <c r="D27" s="61"/>
      <c r="E27" s="56"/>
      <c r="F27" s="62"/>
      <c r="G27" s="62"/>
      <c r="H27" s="63"/>
      <c r="I27" s="64"/>
      <c r="J27" s="64"/>
      <c r="K27" s="64"/>
      <c r="L27" s="64"/>
      <c r="M27" s="64"/>
      <c r="N27" s="64"/>
      <c r="O27" s="64"/>
      <c r="P27" s="72"/>
    </row>
    <row r="28" s="77" customFormat="1" ht="16.5" customHeight="1" spans="1:16">
      <c r="A28" s="56"/>
      <c r="B28" s="60"/>
      <c r="C28" s="61"/>
      <c r="D28" s="61"/>
      <c r="E28" s="56"/>
      <c r="F28" s="62"/>
      <c r="G28" s="62"/>
      <c r="H28" s="63"/>
      <c r="I28" s="64"/>
      <c r="J28" s="64"/>
      <c r="K28" s="64"/>
      <c r="L28" s="64"/>
      <c r="M28" s="64"/>
      <c r="N28" s="64"/>
      <c r="O28" s="64"/>
      <c r="P28" s="72"/>
    </row>
    <row r="29" s="77" customFormat="1" ht="16.5" customHeight="1" spans="1:16">
      <c r="A29" s="56"/>
      <c r="B29" s="60"/>
      <c r="C29" s="61"/>
      <c r="D29" s="61"/>
      <c r="E29" s="56"/>
      <c r="F29" s="62"/>
      <c r="G29" s="62"/>
      <c r="H29" s="63"/>
      <c r="I29" s="64"/>
      <c r="J29" s="64"/>
      <c r="K29" s="64"/>
      <c r="L29" s="64"/>
      <c r="M29" s="64"/>
      <c r="N29" s="64"/>
      <c r="O29" s="64"/>
      <c r="P29" s="72"/>
    </row>
    <row r="30" s="77" customFormat="1" ht="16.5" customHeight="1" spans="1:16">
      <c r="A30" s="56"/>
      <c r="B30" s="60"/>
      <c r="C30" s="61"/>
      <c r="D30" s="61"/>
      <c r="E30" s="56"/>
      <c r="F30" s="62"/>
      <c r="G30" s="62"/>
      <c r="H30" s="63"/>
      <c r="I30" s="64"/>
      <c r="J30" s="64"/>
      <c r="K30" s="64"/>
      <c r="L30" s="64"/>
      <c r="M30" s="64"/>
      <c r="N30" s="64"/>
      <c r="O30" s="64"/>
      <c r="P30" s="72"/>
    </row>
    <row r="31" s="77" customFormat="1" ht="16.5" customHeight="1" spans="1:16">
      <c r="A31" s="67" t="s">
        <v>309</v>
      </c>
      <c r="B31" s="57"/>
      <c r="C31" s="61"/>
      <c r="D31" s="61"/>
      <c r="E31" s="56"/>
      <c r="F31" s="62">
        <f>ROUND(SUM(F6:F30),2)</f>
        <v>0</v>
      </c>
      <c r="G31" s="62">
        <f>ROUND(SUM(G6:G30),2)</f>
        <v>0</v>
      </c>
      <c r="H31" s="63"/>
      <c r="I31" s="64"/>
      <c r="J31" s="64"/>
      <c r="K31" s="64"/>
      <c r="L31" s="64"/>
      <c r="M31" s="64"/>
      <c r="N31" s="64"/>
      <c r="O31" s="64"/>
      <c r="P31" s="72"/>
    </row>
    <row r="32" customHeight="1" spans="1:16">
      <c r="A32" s="64"/>
      <c r="B32" s="64"/>
      <c r="C32" s="64"/>
      <c r="D32" s="64"/>
      <c r="E32" s="64"/>
      <c r="F32" s="64"/>
      <c r="G32" s="64"/>
      <c r="H32" s="64"/>
      <c r="I32" s="64"/>
      <c r="J32" s="64"/>
      <c r="K32" s="64"/>
      <c r="L32" s="64"/>
      <c r="M32" s="64"/>
      <c r="N32" s="64"/>
      <c r="O32" s="64"/>
      <c r="P32" s="65"/>
    </row>
    <row r="33" customHeight="1" spans="1:16">
      <c r="A33" s="92"/>
      <c r="B33" s="92"/>
      <c r="C33" s="92"/>
      <c r="D33" s="92"/>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64"/>
      <c r="B72" s="64"/>
      <c r="C72" s="64"/>
      <c r="D72" s="64"/>
      <c r="E72" s="64"/>
      <c r="F72" s="64"/>
      <c r="G72" s="64"/>
      <c r="H72" s="64"/>
      <c r="I72" s="64"/>
      <c r="J72" s="64"/>
      <c r="K72" s="64"/>
      <c r="L72" s="64"/>
      <c r="M72" s="64"/>
      <c r="N72" s="64"/>
      <c r="O72" s="64"/>
      <c r="P72" s="65"/>
    </row>
    <row r="73" customHeight="1" spans="1:16">
      <c r="A73" s="64"/>
      <c r="B73" s="64"/>
      <c r="C73" s="64"/>
      <c r="D73" s="64"/>
      <c r="E73" s="64"/>
      <c r="F73" s="64"/>
      <c r="G73" s="64"/>
      <c r="H73" s="64"/>
      <c r="I73" s="64"/>
      <c r="J73" s="64"/>
      <c r="K73" s="64"/>
      <c r="L73" s="64"/>
      <c r="M73" s="64"/>
      <c r="N73" s="64"/>
      <c r="O73" s="64"/>
      <c r="P73" s="65"/>
    </row>
    <row r="74" customHeight="1" spans="1:16">
      <c r="A74" s="64"/>
      <c r="B74" s="64"/>
      <c r="C74" s="64"/>
      <c r="D74" s="64"/>
      <c r="E74" s="64"/>
      <c r="F74" s="64"/>
      <c r="G74" s="64"/>
      <c r="H74" s="64"/>
      <c r="I74" s="64"/>
      <c r="J74" s="64"/>
      <c r="K74" s="64"/>
      <c r="L74" s="64"/>
      <c r="M74" s="64"/>
      <c r="N74" s="64"/>
      <c r="O74" s="64"/>
      <c r="P74" s="65"/>
    </row>
    <row r="75" customHeight="1" spans="1:16">
      <c r="A75" s="64"/>
      <c r="B75" s="64"/>
      <c r="C75" s="64"/>
      <c r="D75" s="64"/>
      <c r="E75" s="64"/>
      <c r="F75" s="64"/>
      <c r="G75" s="64"/>
      <c r="H75" s="64"/>
      <c r="I75" s="64"/>
      <c r="J75" s="64"/>
      <c r="K75" s="64"/>
      <c r="L75" s="64"/>
      <c r="M75" s="64"/>
      <c r="N75" s="64"/>
      <c r="O75" s="64"/>
      <c r="P75" s="65"/>
    </row>
    <row r="76" customHeight="1" spans="1:16">
      <c r="A76" s="75"/>
      <c r="B76" s="75"/>
      <c r="C76" s="75"/>
      <c r="D76" s="75"/>
      <c r="E76" s="75"/>
      <c r="F76" s="75"/>
      <c r="G76" s="75"/>
      <c r="H76" s="75"/>
      <c r="I76" s="75"/>
      <c r="J76" s="75"/>
      <c r="K76" s="75"/>
      <c r="L76" s="75"/>
      <c r="M76" s="75"/>
      <c r="N76" s="75"/>
      <c r="O76" s="75"/>
      <c r="P76" s="65"/>
    </row>
    <row r="77" customHeight="1" spans="1:16">
      <c r="A77" s="75"/>
      <c r="B77" s="75"/>
      <c r="C77" s="75"/>
      <c r="D77" s="75"/>
      <c r="E77" s="75"/>
      <c r="F77" s="75"/>
      <c r="G77" s="75"/>
      <c r="H77" s="75"/>
      <c r="I77" s="75"/>
      <c r="J77" s="75"/>
      <c r="K77" s="75"/>
      <c r="L77" s="75"/>
      <c r="M77" s="75"/>
      <c r="N77" s="75"/>
      <c r="O77" s="75"/>
      <c r="P77" s="65"/>
    </row>
    <row r="78" customHeight="1" spans="1:16">
      <c r="A78" s="75"/>
      <c r="B78" s="75"/>
      <c r="C78" s="75"/>
      <c r="D78" s="75"/>
      <c r="E78" s="75"/>
      <c r="F78" s="75"/>
      <c r="G78" s="75"/>
      <c r="H78" s="75"/>
      <c r="I78" s="75"/>
      <c r="J78" s="75"/>
      <c r="K78" s="75"/>
      <c r="L78" s="75"/>
      <c r="M78" s="75"/>
      <c r="N78" s="75"/>
      <c r="O78" s="75"/>
      <c r="P78" s="65"/>
    </row>
    <row r="79" customHeight="1" spans="1:16">
      <c r="A79" s="75"/>
      <c r="B79" s="75"/>
      <c r="C79" s="75"/>
      <c r="D79" s="75"/>
      <c r="E79" s="75"/>
      <c r="F79" s="75"/>
      <c r="G79" s="75"/>
      <c r="H79" s="75"/>
      <c r="I79" s="75"/>
      <c r="J79" s="75"/>
      <c r="K79" s="75"/>
      <c r="L79" s="75"/>
      <c r="M79" s="75"/>
      <c r="N79" s="75"/>
      <c r="O79" s="75"/>
      <c r="P79" s="65"/>
    </row>
    <row r="80" customHeight="1" spans="1:16">
      <c r="A80" s="75"/>
      <c r="B80" s="75"/>
      <c r="C80" s="75"/>
      <c r="D80" s="75"/>
      <c r="E80" s="75"/>
      <c r="F80" s="75"/>
      <c r="G80" s="75"/>
      <c r="H80" s="75"/>
      <c r="I80" s="75"/>
      <c r="J80" s="75"/>
      <c r="K80" s="75"/>
      <c r="L80" s="75"/>
      <c r="M80" s="75"/>
      <c r="N80" s="75"/>
      <c r="O80" s="75"/>
      <c r="P80" s="65"/>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row r="87" customHeight="1" spans="1:15">
      <c r="A87" s="76"/>
      <c r="B87" s="76"/>
      <c r="C87" s="76"/>
      <c r="D87" s="76"/>
      <c r="E87" s="76"/>
      <c r="F87" s="76"/>
      <c r="G87" s="76"/>
      <c r="H87" s="76"/>
      <c r="I87" s="76"/>
      <c r="J87" s="76"/>
      <c r="K87" s="76"/>
      <c r="L87" s="76"/>
      <c r="M87" s="76"/>
      <c r="N87" s="76"/>
      <c r="O87" s="76"/>
    </row>
    <row r="88" customHeight="1" spans="1:15">
      <c r="A88" s="76"/>
      <c r="B88" s="76"/>
      <c r="C88" s="76"/>
      <c r="D88" s="76"/>
      <c r="E88" s="76"/>
      <c r="F88" s="76"/>
      <c r="G88" s="76"/>
      <c r="H88" s="76"/>
      <c r="I88" s="76"/>
      <c r="J88" s="76"/>
      <c r="K88" s="76"/>
      <c r="L88" s="76"/>
      <c r="M88" s="76"/>
      <c r="N88" s="76"/>
      <c r="O88" s="76"/>
    </row>
    <row r="89" customHeight="1" spans="1:15">
      <c r="A89" s="76"/>
      <c r="B89" s="76"/>
      <c r="C89" s="76"/>
      <c r="D89" s="76"/>
      <c r="E89" s="76"/>
      <c r="F89" s="76"/>
      <c r="G89" s="76"/>
      <c r="H89" s="76"/>
      <c r="I89" s="76"/>
      <c r="J89" s="76"/>
      <c r="K89" s="76"/>
      <c r="L89" s="76"/>
      <c r="M89" s="76"/>
      <c r="N89" s="76"/>
      <c r="O89" s="76"/>
    </row>
    <row r="90" customHeight="1" spans="1:15">
      <c r="A90" s="76"/>
      <c r="B90" s="76"/>
      <c r="C90" s="76"/>
      <c r="D90" s="76"/>
      <c r="E90" s="76"/>
      <c r="F90" s="76"/>
      <c r="G90" s="76"/>
      <c r="H90" s="76"/>
      <c r="I90" s="76"/>
      <c r="J90" s="76"/>
      <c r="K90" s="76"/>
      <c r="L90" s="76"/>
      <c r="M90" s="76"/>
      <c r="N90" s="76"/>
      <c r="O90" s="76"/>
    </row>
  </sheetData>
  <mergeCells count="5">
    <mergeCell ref="A1:H1"/>
    <mergeCell ref="A2:H2"/>
    <mergeCell ref="A4:C4"/>
    <mergeCell ref="A31:B31"/>
    <mergeCell ref="A33:D33"/>
  </mergeCells>
  <printOptions horizontalCentered="1"/>
  <pageMargins left="0.590551181102362" right="0.590551181102362" top="0.866141732283464" bottom="0.866141732283464" header="0.47244094488189" footer="0.590551181102362"/>
  <pageSetup paperSize="9" scale="93" fitToHeight="0" orientation="landscape" blackAndWhite="1"/>
  <headerFooter scaleWithDoc="0">
    <oddFooter>&amp;L&amp;"宋体,常规"&amp;11被评估单位填表人：
填表日期：2015年  月&amp;R&amp;"宋体,常规"&amp;11评估人员：</oddFooter>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2">
    <pageSetUpPr fitToPage="1"/>
  </sheetPr>
  <dimension ref="A1:P89"/>
  <sheetViews>
    <sheetView view="pageBreakPreview" zoomScaleNormal="100" workbookViewId="0">
      <selection activeCell="L20" sqref="L20"/>
    </sheetView>
  </sheetViews>
  <sheetFormatPr defaultColWidth="9" defaultRowHeight="15.75" customHeight="1"/>
  <cols>
    <col min="1" max="1" width="10.3333333333333" style="48" customWidth="1"/>
    <col min="2" max="2" width="29.5" style="48" customWidth="1"/>
    <col min="3" max="4" width="14.6666666666667" style="48" customWidth="1"/>
    <col min="5" max="5" width="12" style="48" customWidth="1"/>
    <col min="6" max="7" width="18.8333333333333" style="48" customWidth="1"/>
    <col min="8" max="8" width="16.3333333333333" style="48" customWidth="1"/>
    <col min="9" max="16384" width="9" style="48"/>
  </cols>
  <sheetData>
    <row r="1" s="46" customFormat="1" ht="30" customHeight="1" spans="1:16">
      <c r="A1" s="49" t="s">
        <v>1293</v>
      </c>
      <c r="B1" s="49"/>
      <c r="C1" s="49"/>
      <c r="D1" s="49"/>
      <c r="E1" s="49"/>
      <c r="F1" s="49"/>
      <c r="G1" s="49"/>
      <c r="H1" s="49"/>
    </row>
    <row r="2" s="77" customFormat="1" ht="16.5" customHeight="1" spans="1:16">
      <c r="A2" s="50" t="str">
        <f>公用信息!E7</f>
        <v>评估基准日：2025年10月31日</v>
      </c>
      <c r="B2" s="50"/>
      <c r="C2" s="50"/>
      <c r="D2" s="50"/>
      <c r="E2" s="50"/>
      <c r="F2" s="50"/>
      <c r="G2" s="51"/>
      <c r="H2" s="51"/>
      <c r="I2" s="52"/>
      <c r="J2" s="52"/>
      <c r="K2" s="52"/>
      <c r="L2" s="52"/>
      <c r="M2" s="52"/>
      <c r="N2" s="52"/>
      <c r="O2" s="52"/>
    </row>
    <row r="3" s="77" customFormat="1" ht="16.5" customHeight="1" spans="1:16">
      <c r="A3" s="50"/>
      <c r="B3" s="50"/>
      <c r="C3" s="50"/>
      <c r="D3" s="50"/>
      <c r="E3" s="50"/>
      <c r="F3" s="50"/>
      <c r="G3" s="51"/>
      <c r="H3" s="53" t="s">
        <v>1294</v>
      </c>
      <c r="I3" s="52"/>
      <c r="J3" s="52"/>
      <c r="K3" s="52"/>
      <c r="L3" s="52"/>
      <c r="M3" s="52"/>
      <c r="N3" s="52"/>
      <c r="O3" s="52"/>
    </row>
    <row r="4" s="77" customFormat="1" ht="16.5" customHeight="1" spans="1:16">
      <c r="A4" s="54" t="str">
        <f>公用信息!E6</f>
        <v>被评估单位：杭州建德杭氧气体有限公司</v>
      </c>
      <c r="B4" s="54"/>
      <c r="C4" s="54"/>
      <c r="D4" s="52"/>
      <c r="E4" s="52"/>
      <c r="F4" s="52"/>
      <c r="G4" s="52"/>
      <c r="H4" s="55" t="e">
        <f>#REF!</f>
        <v>#REF!</v>
      </c>
      <c r="I4" s="52"/>
      <c r="J4" s="52"/>
      <c r="K4" s="52"/>
      <c r="L4" s="52"/>
      <c r="M4" s="52"/>
      <c r="N4" s="52"/>
      <c r="O4" s="52"/>
    </row>
    <row r="5" s="78" customFormat="1" ht="16.5" customHeight="1" spans="1:16">
      <c r="A5" s="56" t="s">
        <v>175</v>
      </c>
      <c r="B5" s="56" t="s">
        <v>306</v>
      </c>
      <c r="C5" s="56" t="s">
        <v>316</v>
      </c>
      <c r="D5" s="56" t="s">
        <v>467</v>
      </c>
      <c r="E5" s="56" t="s">
        <v>292</v>
      </c>
      <c r="F5" s="57" t="s">
        <v>111</v>
      </c>
      <c r="G5" s="56" t="s">
        <v>112</v>
      </c>
      <c r="H5" s="56" t="s">
        <v>247</v>
      </c>
      <c r="I5" s="58"/>
      <c r="J5" s="58"/>
      <c r="K5" s="58"/>
      <c r="L5" s="58"/>
      <c r="M5" s="58"/>
      <c r="N5" s="58"/>
      <c r="O5" s="58"/>
      <c r="P5" s="80"/>
    </row>
    <row r="6" s="77" customFormat="1" ht="16.5" customHeight="1" spans="1:16">
      <c r="A6" s="56"/>
      <c r="B6" s="60"/>
      <c r="C6" s="61"/>
      <c r="D6" s="61"/>
      <c r="E6" s="56"/>
      <c r="F6" s="62"/>
      <c r="G6" s="62"/>
      <c r="H6" s="63"/>
      <c r="I6" s="64"/>
      <c r="J6" s="64"/>
      <c r="K6" s="64"/>
      <c r="L6" s="64"/>
      <c r="M6" s="64"/>
      <c r="N6" s="64"/>
      <c r="O6" s="64"/>
      <c r="P6" s="72"/>
    </row>
    <row r="7" s="77" customFormat="1" ht="16.5" customHeight="1" spans="1:16">
      <c r="A7" s="56"/>
      <c r="B7" s="60"/>
      <c r="C7" s="61"/>
      <c r="D7" s="61"/>
      <c r="E7" s="56"/>
      <c r="F7" s="62"/>
      <c r="G7" s="62"/>
      <c r="H7" s="63"/>
      <c r="I7" s="64"/>
      <c r="J7" s="64"/>
      <c r="K7" s="64"/>
      <c r="L7" s="64"/>
      <c r="M7" s="64"/>
      <c r="N7" s="64"/>
      <c r="O7" s="64"/>
      <c r="P7" s="72"/>
    </row>
    <row r="8" s="77" customFormat="1" ht="16.5" customHeight="1" spans="1:16">
      <c r="A8" s="56"/>
      <c r="B8" s="60"/>
      <c r="C8" s="61"/>
      <c r="D8" s="61"/>
      <c r="E8" s="56"/>
      <c r="F8" s="62"/>
      <c r="G8" s="62"/>
      <c r="H8" s="63"/>
      <c r="I8" s="64"/>
      <c r="J8" s="64"/>
      <c r="K8" s="64"/>
      <c r="L8" s="64"/>
      <c r="M8" s="64"/>
      <c r="N8" s="64"/>
      <c r="O8" s="64"/>
      <c r="P8" s="72"/>
    </row>
    <row r="9" s="77" customFormat="1" ht="16.5" customHeight="1" spans="1:16">
      <c r="A9" s="56"/>
      <c r="B9" s="60"/>
      <c r="C9" s="61"/>
      <c r="D9" s="61"/>
      <c r="E9" s="56"/>
      <c r="F9" s="62"/>
      <c r="G9" s="62"/>
      <c r="H9" s="63"/>
      <c r="I9" s="64"/>
      <c r="J9" s="64"/>
      <c r="K9" s="64"/>
      <c r="L9" s="64"/>
      <c r="M9" s="64"/>
      <c r="N9" s="64"/>
      <c r="O9" s="64"/>
      <c r="P9" s="72"/>
    </row>
    <row r="10" s="77" customFormat="1" ht="16.5" customHeight="1" spans="1:16">
      <c r="A10" s="56"/>
      <c r="B10" s="60"/>
      <c r="C10" s="61"/>
      <c r="D10" s="61"/>
      <c r="E10" s="56"/>
      <c r="F10" s="62"/>
      <c r="G10" s="62"/>
      <c r="H10" s="63"/>
      <c r="I10" s="64"/>
      <c r="J10" s="64"/>
      <c r="K10" s="64"/>
      <c r="L10" s="64"/>
      <c r="M10" s="64"/>
      <c r="N10" s="64"/>
      <c r="O10" s="64"/>
      <c r="P10" s="72"/>
    </row>
    <row r="11" s="77" customFormat="1" ht="16.5" customHeight="1" spans="1:16">
      <c r="A11" s="56"/>
      <c r="B11" s="60"/>
      <c r="C11" s="61"/>
      <c r="D11" s="61"/>
      <c r="E11" s="56"/>
      <c r="F11" s="62"/>
      <c r="G11" s="62"/>
      <c r="H11" s="63"/>
      <c r="I11" s="64"/>
      <c r="J11" s="64"/>
      <c r="K11" s="64"/>
      <c r="L11" s="64"/>
      <c r="M11" s="64"/>
      <c r="N11" s="64"/>
      <c r="O11" s="64"/>
      <c r="P11" s="72"/>
    </row>
    <row r="12" s="77" customFormat="1" ht="16.5" customHeight="1" spans="1:16">
      <c r="A12" s="56"/>
      <c r="B12" s="60"/>
      <c r="C12" s="61"/>
      <c r="D12" s="61"/>
      <c r="E12" s="56"/>
      <c r="F12" s="62"/>
      <c r="G12" s="62"/>
      <c r="H12" s="63"/>
      <c r="I12" s="64"/>
      <c r="J12" s="64"/>
      <c r="K12" s="64"/>
      <c r="L12" s="64"/>
      <c r="M12" s="64"/>
      <c r="N12" s="64"/>
      <c r="O12" s="64"/>
      <c r="P12" s="72"/>
    </row>
    <row r="13" s="77" customFormat="1" ht="16.5" customHeight="1" spans="1:16">
      <c r="A13" s="56"/>
      <c r="B13" s="60"/>
      <c r="C13" s="61"/>
      <c r="D13" s="61"/>
      <c r="E13" s="56"/>
      <c r="F13" s="62"/>
      <c r="G13" s="62"/>
      <c r="H13" s="63"/>
      <c r="I13" s="64"/>
      <c r="J13" s="64"/>
      <c r="K13" s="64"/>
      <c r="L13" s="64"/>
      <c r="M13" s="64"/>
      <c r="N13" s="64"/>
      <c r="O13" s="64"/>
      <c r="P13" s="72"/>
    </row>
    <row r="14" s="77" customFormat="1" ht="16.5" customHeight="1" spans="1:16">
      <c r="A14" s="56"/>
      <c r="B14" s="60"/>
      <c r="C14" s="61"/>
      <c r="D14" s="61"/>
      <c r="E14" s="56"/>
      <c r="F14" s="62"/>
      <c r="G14" s="62"/>
      <c r="H14" s="63"/>
      <c r="I14" s="64"/>
      <c r="J14" s="64"/>
      <c r="K14" s="64"/>
      <c r="L14" s="64"/>
      <c r="M14" s="64"/>
      <c r="N14" s="64"/>
      <c r="O14" s="64"/>
      <c r="P14" s="72"/>
    </row>
    <row r="15" s="77" customFormat="1" ht="16.5" customHeight="1" spans="1:16">
      <c r="A15" s="56"/>
      <c r="B15" s="60"/>
      <c r="C15" s="61"/>
      <c r="D15" s="61"/>
      <c r="E15" s="56"/>
      <c r="F15" s="62"/>
      <c r="G15" s="62"/>
      <c r="H15" s="63"/>
      <c r="I15" s="64"/>
      <c r="J15" s="64"/>
      <c r="K15" s="64"/>
      <c r="L15" s="64"/>
      <c r="M15" s="64"/>
      <c r="N15" s="64"/>
      <c r="O15" s="64"/>
      <c r="P15" s="72"/>
    </row>
    <row r="16" s="77" customFormat="1" ht="16.5" customHeight="1" spans="1:16">
      <c r="A16" s="56"/>
      <c r="B16" s="60"/>
      <c r="C16" s="61"/>
      <c r="D16" s="61"/>
      <c r="E16" s="56"/>
      <c r="F16" s="62"/>
      <c r="G16" s="62"/>
      <c r="H16" s="63"/>
      <c r="I16" s="64"/>
      <c r="J16" s="64"/>
      <c r="K16" s="64"/>
      <c r="L16" s="64"/>
      <c r="M16" s="64"/>
      <c r="N16" s="64"/>
      <c r="O16" s="64"/>
      <c r="P16" s="72"/>
    </row>
    <row r="17" s="77" customFormat="1" ht="16.5" customHeight="1" spans="1:16">
      <c r="A17" s="56"/>
      <c r="B17" s="60"/>
      <c r="C17" s="61"/>
      <c r="D17" s="61"/>
      <c r="E17" s="56"/>
      <c r="F17" s="62"/>
      <c r="G17" s="62"/>
      <c r="H17" s="63"/>
      <c r="I17" s="64"/>
      <c r="J17" s="64"/>
      <c r="K17" s="64"/>
      <c r="L17" s="64"/>
      <c r="M17" s="64"/>
      <c r="N17" s="64"/>
      <c r="O17" s="64"/>
      <c r="P17" s="72"/>
    </row>
    <row r="18" s="77" customFormat="1" ht="16.5" customHeight="1" spans="1:16">
      <c r="A18" s="56"/>
      <c r="B18" s="60"/>
      <c r="C18" s="61"/>
      <c r="D18" s="61"/>
      <c r="E18" s="56"/>
      <c r="F18" s="62"/>
      <c r="G18" s="62"/>
      <c r="H18" s="63"/>
      <c r="I18" s="64"/>
      <c r="J18" s="64"/>
      <c r="K18" s="64"/>
      <c r="L18" s="64"/>
      <c r="M18" s="64"/>
      <c r="N18" s="64"/>
      <c r="O18" s="64"/>
      <c r="P18" s="72"/>
    </row>
    <row r="19" s="77" customFormat="1" ht="16.5" customHeight="1" spans="1:16">
      <c r="A19" s="56"/>
      <c r="B19" s="60"/>
      <c r="C19" s="61"/>
      <c r="D19" s="61"/>
      <c r="E19" s="56"/>
      <c r="F19" s="62"/>
      <c r="G19" s="62"/>
      <c r="H19" s="63"/>
      <c r="I19" s="64"/>
      <c r="J19" s="64"/>
      <c r="K19" s="64"/>
      <c r="L19" s="64"/>
      <c r="M19" s="64"/>
      <c r="N19" s="64"/>
      <c r="O19" s="64"/>
      <c r="P19" s="72"/>
    </row>
    <row r="20" s="77" customFormat="1" ht="16.5" customHeight="1" spans="1:16">
      <c r="A20" s="56"/>
      <c r="B20" s="60"/>
      <c r="C20" s="61"/>
      <c r="D20" s="61"/>
      <c r="E20" s="56"/>
      <c r="F20" s="62"/>
      <c r="G20" s="62"/>
      <c r="H20" s="63"/>
      <c r="I20" s="64"/>
      <c r="J20" s="64"/>
      <c r="K20" s="64"/>
      <c r="L20" s="64"/>
      <c r="M20" s="64"/>
      <c r="N20" s="64"/>
      <c r="O20" s="64"/>
      <c r="P20" s="72"/>
    </row>
    <row r="21" s="77" customFormat="1" ht="16.5" customHeight="1" spans="1:16">
      <c r="A21" s="56"/>
      <c r="B21" s="60"/>
      <c r="C21" s="61"/>
      <c r="D21" s="61"/>
      <c r="E21" s="56"/>
      <c r="F21" s="62"/>
      <c r="G21" s="62"/>
      <c r="H21" s="63"/>
      <c r="I21" s="64"/>
      <c r="J21" s="64"/>
      <c r="K21" s="64"/>
      <c r="L21" s="64"/>
      <c r="M21" s="64"/>
      <c r="N21" s="64"/>
      <c r="O21" s="64"/>
      <c r="P21" s="72"/>
    </row>
    <row r="22" s="77" customFormat="1" ht="16.5" customHeight="1" spans="1:16">
      <c r="A22" s="56"/>
      <c r="B22" s="60"/>
      <c r="C22" s="61"/>
      <c r="D22" s="61"/>
      <c r="E22" s="56"/>
      <c r="F22" s="62"/>
      <c r="G22" s="62"/>
      <c r="H22" s="63"/>
      <c r="I22" s="64"/>
      <c r="J22" s="64"/>
      <c r="K22" s="64"/>
      <c r="L22" s="64"/>
      <c r="M22" s="64"/>
      <c r="N22" s="64"/>
      <c r="O22" s="64"/>
      <c r="P22" s="72"/>
    </row>
    <row r="23" s="77" customFormat="1" ht="16.5" customHeight="1" spans="1:16">
      <c r="A23" s="56"/>
      <c r="B23" s="60"/>
      <c r="C23" s="61"/>
      <c r="D23" s="61"/>
      <c r="E23" s="56"/>
      <c r="F23" s="62"/>
      <c r="G23" s="62"/>
      <c r="H23" s="63"/>
      <c r="I23" s="64"/>
      <c r="J23" s="64"/>
      <c r="K23" s="64"/>
      <c r="L23" s="64"/>
      <c r="M23" s="64"/>
      <c r="N23" s="64"/>
      <c r="O23" s="64"/>
      <c r="P23" s="72"/>
    </row>
    <row r="24" s="77" customFormat="1" ht="16.5" customHeight="1" spans="1:16">
      <c r="A24" s="56"/>
      <c r="B24" s="60"/>
      <c r="C24" s="61"/>
      <c r="D24" s="61"/>
      <c r="E24" s="56"/>
      <c r="F24" s="62"/>
      <c r="G24" s="62"/>
      <c r="H24" s="63"/>
      <c r="I24" s="64"/>
      <c r="J24" s="64"/>
      <c r="K24" s="64"/>
      <c r="L24" s="64"/>
      <c r="M24" s="64"/>
      <c r="N24" s="64"/>
      <c r="O24" s="64"/>
      <c r="P24" s="72"/>
    </row>
    <row r="25" s="77" customFormat="1" ht="16.5" customHeight="1" spans="1:16">
      <c r="A25" s="56"/>
      <c r="B25" s="60"/>
      <c r="C25" s="61"/>
      <c r="D25" s="61"/>
      <c r="E25" s="56"/>
      <c r="F25" s="62"/>
      <c r="G25" s="62"/>
      <c r="H25" s="63"/>
      <c r="I25" s="64"/>
      <c r="J25" s="64"/>
      <c r="K25" s="64"/>
      <c r="L25" s="64"/>
      <c r="M25" s="64"/>
      <c r="N25" s="64"/>
      <c r="O25" s="64"/>
      <c r="P25" s="72"/>
    </row>
    <row r="26" s="77" customFormat="1" ht="16.5" customHeight="1" spans="1:16">
      <c r="A26" s="56"/>
      <c r="B26" s="60"/>
      <c r="C26" s="61"/>
      <c r="D26" s="61"/>
      <c r="E26" s="56"/>
      <c r="F26" s="62"/>
      <c r="G26" s="62"/>
      <c r="H26" s="63"/>
      <c r="I26" s="64"/>
      <c r="J26" s="64"/>
      <c r="K26" s="64"/>
      <c r="L26" s="64"/>
      <c r="M26" s="64"/>
      <c r="N26" s="64"/>
      <c r="O26" s="64"/>
      <c r="P26" s="72"/>
    </row>
    <row r="27" s="77" customFormat="1" ht="16.5" customHeight="1" spans="1:16">
      <c r="A27" s="56"/>
      <c r="B27" s="60"/>
      <c r="C27" s="61"/>
      <c r="D27" s="61"/>
      <c r="E27" s="56"/>
      <c r="F27" s="62"/>
      <c r="G27" s="62"/>
      <c r="H27" s="63"/>
      <c r="I27" s="64"/>
      <c r="J27" s="64"/>
      <c r="K27" s="64"/>
      <c r="L27" s="64"/>
      <c r="M27" s="64"/>
      <c r="N27" s="64"/>
      <c r="O27" s="64"/>
      <c r="P27" s="72"/>
    </row>
    <row r="28" s="77" customFormat="1" ht="16.5" customHeight="1" spans="1:16">
      <c r="A28" s="56"/>
      <c r="B28" s="60"/>
      <c r="C28" s="61"/>
      <c r="D28" s="61"/>
      <c r="E28" s="56"/>
      <c r="F28" s="62"/>
      <c r="G28" s="62"/>
      <c r="H28" s="63"/>
      <c r="I28" s="64"/>
      <c r="J28" s="64"/>
      <c r="K28" s="64"/>
      <c r="L28" s="64"/>
      <c r="M28" s="64"/>
      <c r="N28" s="64"/>
      <c r="O28" s="64"/>
      <c r="P28" s="72"/>
    </row>
    <row r="29" s="77" customFormat="1" ht="16.5" customHeight="1" spans="1:16">
      <c r="A29" s="56"/>
      <c r="B29" s="60"/>
      <c r="C29" s="61"/>
      <c r="D29" s="61"/>
      <c r="E29" s="56"/>
      <c r="F29" s="62"/>
      <c r="G29" s="62"/>
      <c r="H29" s="63"/>
      <c r="I29" s="64"/>
      <c r="J29" s="64"/>
      <c r="K29" s="64"/>
      <c r="L29" s="64"/>
      <c r="M29" s="64"/>
      <c r="N29" s="64"/>
      <c r="O29" s="64"/>
      <c r="P29" s="72"/>
    </row>
    <row r="30" s="77" customFormat="1" ht="16.5" customHeight="1" spans="1:16">
      <c r="A30" s="67" t="s">
        <v>309</v>
      </c>
      <c r="B30" s="57"/>
      <c r="C30" s="61"/>
      <c r="D30" s="61"/>
      <c r="E30" s="56"/>
      <c r="F30" s="62">
        <f>ROUND(SUM(F6:F29),2)</f>
        <v>0</v>
      </c>
      <c r="G30" s="62">
        <f>ROUND(SUM(G6:G29),2)</f>
        <v>0</v>
      </c>
      <c r="H30" s="63"/>
      <c r="I30" s="64"/>
      <c r="J30" s="64"/>
      <c r="K30" s="64"/>
      <c r="L30" s="64"/>
      <c r="M30" s="64"/>
      <c r="N30" s="64"/>
      <c r="O30" s="64"/>
      <c r="P30" s="72"/>
    </row>
    <row r="31" customHeight="1" spans="1:16">
      <c r="A31" s="64"/>
      <c r="B31" s="64"/>
      <c r="C31" s="64"/>
      <c r="D31" s="64"/>
      <c r="E31" s="64"/>
      <c r="F31" s="64"/>
      <c r="G31" s="64"/>
      <c r="H31" s="64"/>
      <c r="I31" s="64"/>
      <c r="J31" s="64"/>
      <c r="K31" s="64"/>
      <c r="L31" s="64"/>
      <c r="M31" s="64"/>
      <c r="N31" s="64"/>
      <c r="O31" s="64"/>
      <c r="P31" s="65"/>
    </row>
    <row r="32" customHeight="1" spans="1:16">
      <c r="A32" s="92"/>
      <c r="B32" s="92"/>
      <c r="C32" s="92"/>
      <c r="D32" s="92"/>
      <c r="E32" s="64"/>
      <c r="F32" s="72" t="s">
        <v>113</v>
      </c>
      <c r="G32" s="73">
        <f>G30-F30</f>
        <v>0</v>
      </c>
      <c r="H32" s="64"/>
      <c r="I32" s="64"/>
      <c r="J32" s="64"/>
      <c r="K32" s="64"/>
      <c r="L32" s="64"/>
      <c r="M32" s="64"/>
      <c r="N32" s="64"/>
      <c r="O32" s="64"/>
      <c r="P32" s="65"/>
    </row>
    <row r="33" customHeight="1" spans="1:16">
      <c r="A33" s="64"/>
      <c r="B33" s="64"/>
      <c r="C33" s="64"/>
      <c r="D33" s="64"/>
      <c r="E33" s="64"/>
      <c r="F33" s="72" t="s">
        <v>1288</v>
      </c>
      <c r="G33" s="74" t="str">
        <f>IF(F30=0,"",G32/F30)</f>
        <v/>
      </c>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64"/>
      <c r="B72" s="64"/>
      <c r="C72" s="64"/>
      <c r="D72" s="64"/>
      <c r="E72" s="64"/>
      <c r="F72" s="64"/>
      <c r="G72" s="64"/>
      <c r="H72" s="64"/>
      <c r="I72" s="64"/>
      <c r="J72" s="64"/>
      <c r="K72" s="64"/>
      <c r="L72" s="64"/>
      <c r="M72" s="64"/>
      <c r="N72" s="64"/>
      <c r="O72" s="64"/>
      <c r="P72" s="65"/>
    </row>
    <row r="73" customHeight="1" spans="1:16">
      <c r="A73" s="64"/>
      <c r="B73" s="64"/>
      <c r="C73" s="64"/>
      <c r="D73" s="64"/>
      <c r="E73" s="64"/>
      <c r="F73" s="64"/>
      <c r="G73" s="64"/>
      <c r="H73" s="64"/>
      <c r="I73" s="64"/>
      <c r="J73" s="64"/>
      <c r="K73" s="64"/>
      <c r="L73" s="64"/>
      <c r="M73" s="64"/>
      <c r="N73" s="64"/>
      <c r="O73" s="64"/>
      <c r="P73" s="65"/>
    </row>
    <row r="74" customHeight="1" spans="1:16">
      <c r="A74" s="64"/>
      <c r="B74" s="64"/>
      <c r="C74" s="64"/>
      <c r="D74" s="64"/>
      <c r="E74" s="64"/>
      <c r="F74" s="64"/>
      <c r="G74" s="64"/>
      <c r="H74" s="64"/>
      <c r="I74" s="64"/>
      <c r="J74" s="64"/>
      <c r="K74" s="64"/>
      <c r="L74" s="64"/>
      <c r="M74" s="64"/>
      <c r="N74" s="64"/>
      <c r="O74" s="64"/>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5"/>
      <c r="B77" s="75"/>
      <c r="C77" s="75"/>
      <c r="D77" s="75"/>
      <c r="E77" s="75"/>
      <c r="F77" s="75"/>
      <c r="G77" s="75"/>
      <c r="H77" s="75"/>
      <c r="I77" s="75"/>
      <c r="J77" s="75"/>
      <c r="K77" s="75"/>
      <c r="L77" s="75"/>
      <c r="M77" s="75"/>
      <c r="N77" s="75"/>
      <c r="O77" s="75"/>
      <c r="P77" s="65"/>
    </row>
    <row r="78" customHeight="1" spans="1:16">
      <c r="A78" s="75"/>
      <c r="B78" s="75"/>
      <c r="C78" s="75"/>
      <c r="D78" s="75"/>
      <c r="E78" s="75"/>
      <c r="F78" s="75"/>
      <c r="G78" s="75"/>
      <c r="H78" s="75"/>
      <c r="I78" s="75"/>
      <c r="J78" s="75"/>
      <c r="K78" s="75"/>
      <c r="L78" s="75"/>
      <c r="M78" s="75"/>
      <c r="N78" s="75"/>
      <c r="O78" s="75"/>
      <c r="P78" s="65"/>
    </row>
    <row r="79" customHeight="1" spans="1:16">
      <c r="A79" s="75"/>
      <c r="B79" s="75"/>
      <c r="C79" s="75"/>
      <c r="D79" s="75"/>
      <c r="E79" s="75"/>
      <c r="F79" s="75"/>
      <c r="G79" s="75"/>
      <c r="H79" s="75"/>
      <c r="I79" s="75"/>
      <c r="J79" s="75"/>
      <c r="K79" s="75"/>
      <c r="L79" s="75"/>
      <c r="M79" s="75"/>
      <c r="N79" s="75"/>
      <c r="O79" s="75"/>
      <c r="P79" s="65"/>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row r="87" customHeight="1" spans="1:15">
      <c r="A87" s="76"/>
      <c r="B87" s="76"/>
      <c r="C87" s="76"/>
      <c r="D87" s="76"/>
      <c r="E87" s="76"/>
      <c r="F87" s="76"/>
      <c r="G87" s="76"/>
      <c r="H87" s="76"/>
      <c r="I87" s="76"/>
      <c r="J87" s="76"/>
      <c r="K87" s="76"/>
      <c r="L87" s="76"/>
      <c r="M87" s="76"/>
      <c r="N87" s="76"/>
      <c r="O87" s="76"/>
    </row>
    <row r="88" customHeight="1" spans="1:15">
      <c r="A88" s="76"/>
      <c r="B88" s="76"/>
      <c r="C88" s="76"/>
      <c r="D88" s="76"/>
      <c r="E88" s="76"/>
      <c r="F88" s="76"/>
      <c r="G88" s="76"/>
      <c r="H88" s="76"/>
      <c r="I88" s="76"/>
      <c r="J88" s="76"/>
      <c r="K88" s="76"/>
      <c r="L88" s="76"/>
      <c r="M88" s="76"/>
      <c r="N88" s="76"/>
      <c r="O88" s="76"/>
    </row>
    <row r="89" customHeight="1" spans="1:15">
      <c r="A89" s="76"/>
      <c r="B89" s="76"/>
      <c r="C89" s="76"/>
      <c r="D89" s="76"/>
      <c r="E89" s="76"/>
      <c r="F89" s="76"/>
      <c r="G89" s="76"/>
      <c r="H89" s="76"/>
      <c r="I89" s="76"/>
      <c r="J89" s="76"/>
      <c r="K89" s="76"/>
      <c r="L89" s="76"/>
      <c r="M89" s="76"/>
      <c r="N89" s="76"/>
      <c r="O89" s="76"/>
    </row>
  </sheetData>
  <mergeCells count="5">
    <mergeCell ref="A1:H1"/>
    <mergeCell ref="A2:H2"/>
    <mergeCell ref="A4:C4"/>
    <mergeCell ref="A30:B30"/>
    <mergeCell ref="A32:D32"/>
  </mergeCells>
  <printOptions horizontalCentered="1"/>
  <pageMargins left="0.590551181102362" right="0.590551181102362" top="0.866141732283464" bottom="0.866141732283464" header="0.47244094488189" footer="0.590551181102362"/>
  <pageSetup paperSize="9" scale="93" fitToHeight="0" orientation="landscape" blackAndWhite="1"/>
  <headerFooter scaleWithDoc="0">
    <oddFooter>&amp;L&amp;"宋体,常规"&amp;11被评估单位填表人：
填表日期：2015年  月&amp;R&amp;"宋体,常规"&amp;11评估人员：</oddFooter>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3">
    <pageSetUpPr fitToPage="1"/>
  </sheetPr>
  <dimension ref="A1:S87"/>
  <sheetViews>
    <sheetView view="pageBreakPreview" zoomScaleNormal="100" workbookViewId="0">
      <selection activeCell="L20" sqref="L20"/>
    </sheetView>
  </sheetViews>
  <sheetFormatPr defaultColWidth="9" defaultRowHeight="15.75" customHeight="1"/>
  <cols>
    <col min="1" max="1" width="6" style="48" customWidth="1"/>
    <col min="2" max="2" width="30.3333333333333" style="48" customWidth="1"/>
    <col min="3" max="3" width="13.5" style="48" customWidth="1"/>
    <col min="4" max="4" width="18.5" style="48" customWidth="1"/>
    <col min="5" max="5" width="10.3333333333333" style="48" customWidth="1" outlineLevel="1"/>
    <col min="6" max="6" width="11.8333333333333" style="48" customWidth="1" outlineLevel="1"/>
    <col min="7" max="7" width="9.83333333333333" style="48" customWidth="1" outlineLevel="1"/>
    <col min="8" max="9" width="18.8333333333333" style="48" customWidth="1"/>
    <col min="10" max="10" width="15.5" style="48" customWidth="1"/>
    <col min="11" max="16384" width="9" style="48"/>
  </cols>
  <sheetData>
    <row r="1" s="46" customFormat="1" ht="30" customHeight="1" spans="1:19">
      <c r="A1" s="49" t="s">
        <v>1295</v>
      </c>
      <c r="B1" s="49"/>
      <c r="C1" s="49"/>
      <c r="D1" s="49"/>
      <c r="E1" s="49"/>
      <c r="F1" s="49"/>
      <c r="G1" s="49"/>
      <c r="H1" s="49"/>
      <c r="I1" s="49"/>
      <c r="J1" s="49"/>
    </row>
    <row r="2" s="77" customFormat="1" ht="16.5" customHeight="1" spans="1:19">
      <c r="A2" s="50" t="str">
        <f>公用信息!E7</f>
        <v>评估基准日：2025年10月31日</v>
      </c>
      <c r="B2" s="50"/>
      <c r="C2" s="50"/>
      <c r="D2" s="50"/>
      <c r="E2" s="50"/>
      <c r="F2" s="50"/>
      <c r="G2" s="50"/>
      <c r="H2" s="50"/>
      <c r="I2" s="50"/>
      <c r="J2" s="51"/>
      <c r="K2" s="52"/>
      <c r="L2" s="52"/>
      <c r="M2" s="52"/>
      <c r="N2" s="52"/>
      <c r="O2" s="52"/>
      <c r="P2" s="52"/>
      <c r="Q2" s="52"/>
      <c r="R2" s="52"/>
    </row>
    <row r="3" s="77" customFormat="1" ht="16.5" customHeight="1" spans="1:19">
      <c r="A3" s="50"/>
      <c r="B3" s="50"/>
      <c r="C3" s="50"/>
      <c r="D3" s="50"/>
      <c r="E3" s="50"/>
      <c r="F3" s="50"/>
      <c r="G3" s="50"/>
      <c r="H3" s="50"/>
      <c r="I3" s="50"/>
      <c r="J3" s="53" t="s">
        <v>1296</v>
      </c>
      <c r="K3" s="52"/>
      <c r="L3" s="52"/>
      <c r="M3" s="52"/>
      <c r="N3" s="52"/>
      <c r="O3" s="52"/>
      <c r="P3" s="52"/>
      <c r="Q3" s="52"/>
      <c r="R3" s="52"/>
    </row>
    <row r="4" s="77" customFormat="1" ht="16.5" customHeight="1" spans="1:19">
      <c r="A4" s="54" t="str">
        <f>公用信息!E6</f>
        <v>被评估单位：杭州建德杭氧气体有限公司</v>
      </c>
      <c r="B4" s="54"/>
      <c r="C4" s="54"/>
      <c r="D4" s="54"/>
      <c r="E4" s="122"/>
      <c r="F4" s="122"/>
      <c r="G4" s="122"/>
      <c r="H4" s="52"/>
      <c r="I4" s="52"/>
      <c r="J4" s="55" t="e">
        <f>#REF!</f>
        <v>#REF!</v>
      </c>
      <c r="K4" s="52"/>
      <c r="L4" s="52"/>
      <c r="M4" s="52"/>
      <c r="N4" s="52"/>
      <c r="O4" s="52"/>
      <c r="P4" s="52"/>
      <c r="Q4" s="52"/>
      <c r="R4" s="52"/>
    </row>
    <row r="5" s="78" customFormat="1" ht="16.5" customHeight="1" spans="1:19">
      <c r="A5" s="56" t="s">
        <v>175</v>
      </c>
      <c r="B5" s="56" t="s">
        <v>306</v>
      </c>
      <c r="C5" s="56" t="s">
        <v>316</v>
      </c>
      <c r="D5" s="56" t="s">
        <v>315</v>
      </c>
      <c r="E5" s="110" t="s">
        <v>258</v>
      </c>
      <c r="F5" s="110" t="s">
        <v>259</v>
      </c>
      <c r="G5" s="110" t="s">
        <v>260</v>
      </c>
      <c r="H5" s="57" t="s">
        <v>111</v>
      </c>
      <c r="I5" s="56" t="s">
        <v>112</v>
      </c>
      <c r="J5" s="56" t="s">
        <v>247</v>
      </c>
      <c r="K5" s="58"/>
      <c r="L5" s="58"/>
      <c r="M5" s="58"/>
      <c r="N5" s="58"/>
      <c r="O5" s="58"/>
      <c r="P5" s="58"/>
      <c r="Q5" s="58"/>
      <c r="R5" s="58"/>
      <c r="S5" s="80"/>
    </row>
    <row r="6" s="77" customFormat="1" ht="16.5" customHeight="1" spans="1:19">
      <c r="A6" s="56"/>
      <c r="B6" s="60"/>
      <c r="C6" s="91"/>
      <c r="D6" s="56"/>
      <c r="E6" s="56"/>
      <c r="F6" s="62"/>
      <c r="G6" s="111"/>
      <c r="H6" s="62"/>
      <c r="I6" s="62"/>
      <c r="J6" s="63"/>
      <c r="K6" s="64"/>
      <c r="L6" s="64"/>
      <c r="M6" s="64"/>
      <c r="N6" s="64"/>
      <c r="O6" s="64"/>
      <c r="P6" s="64"/>
      <c r="Q6" s="64"/>
      <c r="R6" s="64"/>
      <c r="S6" s="72"/>
    </row>
    <row r="7" s="77" customFormat="1" ht="16.5" customHeight="1" spans="1:19">
      <c r="A7" s="56"/>
      <c r="B7" s="60"/>
      <c r="C7" s="91"/>
      <c r="D7" s="56"/>
      <c r="E7" s="56"/>
      <c r="F7" s="62"/>
      <c r="G7" s="111"/>
      <c r="H7" s="62"/>
      <c r="I7" s="62"/>
      <c r="J7" s="63"/>
      <c r="K7" s="64"/>
      <c r="L7" s="64"/>
      <c r="M7" s="64"/>
      <c r="N7" s="64"/>
      <c r="O7" s="64"/>
      <c r="P7" s="64"/>
      <c r="Q7" s="64"/>
      <c r="R7" s="64"/>
      <c r="S7" s="72"/>
    </row>
    <row r="8" s="77" customFormat="1" ht="16.5" customHeight="1" spans="1:19">
      <c r="A8" s="56"/>
      <c r="B8" s="60"/>
      <c r="C8" s="91"/>
      <c r="D8" s="56"/>
      <c r="E8" s="56"/>
      <c r="F8" s="62"/>
      <c r="G8" s="111"/>
      <c r="H8" s="62"/>
      <c r="I8" s="62"/>
      <c r="J8" s="63"/>
      <c r="K8" s="64"/>
      <c r="L8" s="64"/>
      <c r="M8" s="64"/>
      <c r="N8" s="64"/>
      <c r="O8" s="64"/>
      <c r="P8" s="64"/>
      <c r="Q8" s="64"/>
      <c r="R8" s="64"/>
      <c r="S8" s="72"/>
    </row>
    <row r="9" s="77" customFormat="1" ht="16.5" customHeight="1" spans="1:19">
      <c r="A9" s="56"/>
      <c r="B9" s="60"/>
      <c r="C9" s="91"/>
      <c r="D9" s="56"/>
      <c r="E9" s="56"/>
      <c r="F9" s="62"/>
      <c r="G9" s="111"/>
      <c r="H9" s="62"/>
      <c r="I9" s="62"/>
      <c r="J9" s="63"/>
      <c r="K9" s="64"/>
      <c r="L9" s="64"/>
      <c r="M9" s="64"/>
      <c r="N9" s="64"/>
      <c r="O9" s="64"/>
      <c r="P9" s="64"/>
      <c r="Q9" s="64"/>
      <c r="R9" s="64"/>
      <c r="S9" s="72"/>
    </row>
    <row r="10" s="77" customFormat="1" ht="16.5" customHeight="1" spans="1:19">
      <c r="A10" s="56"/>
      <c r="B10" s="60"/>
      <c r="C10" s="91"/>
      <c r="D10" s="56"/>
      <c r="E10" s="56"/>
      <c r="F10" s="62"/>
      <c r="G10" s="111"/>
      <c r="H10" s="62"/>
      <c r="I10" s="62"/>
      <c r="J10" s="63"/>
      <c r="K10" s="64"/>
      <c r="L10" s="64"/>
      <c r="M10" s="64"/>
      <c r="N10" s="64"/>
      <c r="O10" s="64"/>
      <c r="P10" s="64"/>
      <c r="Q10" s="64"/>
      <c r="R10" s="64"/>
      <c r="S10" s="72"/>
    </row>
    <row r="11" s="77" customFormat="1" ht="16.5" customHeight="1" spans="1:19">
      <c r="A11" s="56"/>
      <c r="B11" s="60"/>
      <c r="C11" s="91"/>
      <c r="D11" s="56"/>
      <c r="E11" s="56"/>
      <c r="F11" s="62"/>
      <c r="G11" s="111"/>
      <c r="H11" s="62"/>
      <c r="I11" s="62"/>
      <c r="J11" s="63"/>
      <c r="K11" s="64"/>
      <c r="L11" s="64"/>
      <c r="M11" s="64"/>
      <c r="N11" s="64"/>
      <c r="O11" s="64"/>
      <c r="P11" s="64"/>
      <c r="Q11" s="64"/>
      <c r="R11" s="64"/>
      <c r="S11" s="72"/>
    </row>
    <row r="12" s="77" customFormat="1" ht="16.5" customHeight="1" spans="1:19">
      <c r="A12" s="56"/>
      <c r="B12" s="60"/>
      <c r="C12" s="91"/>
      <c r="D12" s="56"/>
      <c r="E12" s="56"/>
      <c r="F12" s="62"/>
      <c r="G12" s="111"/>
      <c r="H12" s="62"/>
      <c r="I12" s="62"/>
      <c r="J12" s="63"/>
      <c r="K12" s="64"/>
      <c r="L12" s="64"/>
      <c r="M12" s="64"/>
      <c r="N12" s="64"/>
      <c r="O12" s="64"/>
      <c r="P12" s="64"/>
      <c r="Q12" s="64"/>
      <c r="R12" s="64"/>
      <c r="S12" s="72"/>
    </row>
    <row r="13" s="77" customFormat="1" ht="16.5" customHeight="1" spans="1:19">
      <c r="A13" s="56"/>
      <c r="B13" s="60"/>
      <c r="C13" s="91"/>
      <c r="D13" s="56"/>
      <c r="E13" s="56"/>
      <c r="F13" s="62"/>
      <c r="G13" s="111"/>
      <c r="H13" s="62"/>
      <c r="I13" s="62"/>
      <c r="J13" s="63"/>
      <c r="K13" s="64"/>
      <c r="L13" s="64"/>
      <c r="M13" s="64"/>
      <c r="N13" s="64"/>
      <c r="O13" s="64"/>
      <c r="P13" s="64"/>
      <c r="Q13" s="64"/>
      <c r="R13" s="64"/>
      <c r="S13" s="72"/>
    </row>
    <row r="14" s="77" customFormat="1" ht="16.5" customHeight="1" spans="1:19">
      <c r="A14" s="56"/>
      <c r="B14" s="60"/>
      <c r="C14" s="91"/>
      <c r="D14" s="56"/>
      <c r="E14" s="56"/>
      <c r="F14" s="62"/>
      <c r="G14" s="111"/>
      <c r="H14" s="62"/>
      <c r="I14" s="62"/>
      <c r="J14" s="63"/>
      <c r="K14" s="64"/>
      <c r="L14" s="64"/>
      <c r="M14" s="64"/>
      <c r="N14" s="64"/>
      <c r="O14" s="64"/>
      <c r="P14" s="64"/>
      <c r="Q14" s="64"/>
      <c r="R14" s="64"/>
      <c r="S14" s="72"/>
    </row>
    <row r="15" s="77" customFormat="1" ht="16.5" customHeight="1" spans="1:19">
      <c r="A15" s="56"/>
      <c r="B15" s="60"/>
      <c r="C15" s="91"/>
      <c r="D15" s="56"/>
      <c r="E15" s="56"/>
      <c r="F15" s="62"/>
      <c r="G15" s="111"/>
      <c r="H15" s="62"/>
      <c r="I15" s="62"/>
      <c r="J15" s="63"/>
      <c r="K15" s="64"/>
      <c r="L15" s="64"/>
      <c r="M15" s="64"/>
      <c r="N15" s="64"/>
      <c r="O15" s="64"/>
      <c r="P15" s="64"/>
      <c r="Q15" s="64"/>
      <c r="R15" s="64"/>
      <c r="S15" s="72"/>
    </row>
    <row r="16" s="77" customFormat="1" ht="16.5" customHeight="1" spans="1:19">
      <c r="A16" s="56"/>
      <c r="B16" s="60"/>
      <c r="C16" s="91"/>
      <c r="D16" s="56"/>
      <c r="E16" s="56"/>
      <c r="F16" s="62"/>
      <c r="G16" s="111"/>
      <c r="H16" s="62"/>
      <c r="I16" s="62"/>
      <c r="J16" s="63"/>
      <c r="K16" s="64"/>
      <c r="L16" s="64"/>
      <c r="M16" s="64"/>
      <c r="N16" s="64"/>
      <c r="O16" s="64"/>
      <c r="P16" s="64"/>
      <c r="Q16" s="64"/>
      <c r="R16" s="64"/>
      <c r="S16" s="72"/>
    </row>
    <row r="17" s="77" customFormat="1" ht="16.5" customHeight="1" spans="1:19">
      <c r="A17" s="56"/>
      <c r="B17" s="60"/>
      <c r="C17" s="91"/>
      <c r="D17" s="56"/>
      <c r="E17" s="56"/>
      <c r="F17" s="62"/>
      <c r="G17" s="111"/>
      <c r="H17" s="62"/>
      <c r="I17" s="62"/>
      <c r="J17" s="63"/>
      <c r="K17" s="64"/>
      <c r="L17" s="64"/>
      <c r="M17" s="64"/>
      <c r="N17" s="64"/>
      <c r="O17" s="64"/>
      <c r="P17" s="64"/>
      <c r="Q17" s="64"/>
      <c r="R17" s="64"/>
      <c r="S17" s="72"/>
    </row>
    <row r="18" s="77" customFormat="1" ht="16.5" customHeight="1" spans="1:19">
      <c r="A18" s="56"/>
      <c r="B18" s="60"/>
      <c r="C18" s="91"/>
      <c r="D18" s="56"/>
      <c r="E18" s="56"/>
      <c r="F18" s="62"/>
      <c r="G18" s="111"/>
      <c r="H18" s="62"/>
      <c r="I18" s="62"/>
      <c r="J18" s="63"/>
      <c r="K18" s="64"/>
      <c r="L18" s="64"/>
      <c r="M18" s="64"/>
      <c r="N18" s="64"/>
      <c r="O18" s="64"/>
      <c r="P18" s="64"/>
      <c r="Q18" s="64"/>
      <c r="R18" s="64"/>
      <c r="S18" s="72"/>
    </row>
    <row r="19" s="77" customFormat="1" ht="16.5" customHeight="1" spans="1:19">
      <c r="A19" s="56"/>
      <c r="B19" s="60"/>
      <c r="C19" s="91"/>
      <c r="D19" s="56"/>
      <c r="E19" s="56"/>
      <c r="F19" s="62"/>
      <c r="G19" s="111"/>
      <c r="H19" s="62"/>
      <c r="I19" s="62"/>
      <c r="J19" s="63"/>
      <c r="K19" s="64"/>
      <c r="L19" s="64"/>
      <c r="M19" s="64"/>
      <c r="N19" s="64"/>
      <c r="O19" s="64"/>
      <c r="P19" s="64"/>
      <c r="Q19" s="64"/>
      <c r="R19" s="64"/>
      <c r="S19" s="72"/>
    </row>
    <row r="20" s="77" customFormat="1" ht="16.5" customHeight="1" spans="1:19">
      <c r="A20" s="56"/>
      <c r="B20" s="60"/>
      <c r="C20" s="91"/>
      <c r="D20" s="56"/>
      <c r="E20" s="56"/>
      <c r="F20" s="62"/>
      <c r="G20" s="111"/>
      <c r="H20" s="62"/>
      <c r="I20" s="62"/>
      <c r="J20" s="63"/>
      <c r="K20" s="64"/>
      <c r="L20" s="64"/>
      <c r="M20" s="64"/>
      <c r="N20" s="64"/>
      <c r="O20" s="64"/>
      <c r="P20" s="64"/>
      <c r="Q20" s="64"/>
      <c r="R20" s="64"/>
      <c r="S20" s="72"/>
    </row>
    <row r="21" s="77" customFormat="1" ht="16.5" customHeight="1" spans="1:19">
      <c r="A21" s="56"/>
      <c r="B21" s="60"/>
      <c r="C21" s="91"/>
      <c r="D21" s="56"/>
      <c r="E21" s="56"/>
      <c r="F21" s="62"/>
      <c r="G21" s="111"/>
      <c r="H21" s="62"/>
      <c r="I21" s="62"/>
      <c r="J21" s="63"/>
      <c r="K21" s="64"/>
      <c r="L21" s="64"/>
      <c r="M21" s="64"/>
      <c r="N21" s="64"/>
      <c r="O21" s="64"/>
      <c r="P21" s="64"/>
      <c r="Q21" s="64"/>
      <c r="R21" s="64"/>
      <c r="S21" s="72"/>
    </row>
    <row r="22" s="77" customFormat="1" ht="16.5" customHeight="1" spans="1:19">
      <c r="A22" s="56"/>
      <c r="B22" s="60"/>
      <c r="C22" s="91"/>
      <c r="D22" s="56"/>
      <c r="E22" s="56"/>
      <c r="F22" s="62"/>
      <c r="G22" s="111"/>
      <c r="H22" s="62"/>
      <c r="I22" s="62"/>
      <c r="J22" s="63"/>
      <c r="K22" s="64"/>
      <c r="L22" s="64"/>
      <c r="M22" s="64"/>
      <c r="N22" s="64"/>
      <c r="O22" s="64"/>
      <c r="P22" s="64"/>
      <c r="Q22" s="64"/>
      <c r="R22" s="64"/>
      <c r="S22" s="72"/>
    </row>
    <row r="23" s="77" customFormat="1" ht="16.5" customHeight="1" spans="1:19">
      <c r="A23" s="56"/>
      <c r="B23" s="60"/>
      <c r="C23" s="91"/>
      <c r="D23" s="56"/>
      <c r="E23" s="56"/>
      <c r="F23" s="62"/>
      <c r="G23" s="111"/>
      <c r="H23" s="62"/>
      <c r="I23" s="62"/>
      <c r="J23" s="63"/>
      <c r="K23" s="64"/>
      <c r="L23" s="64"/>
      <c r="M23" s="64"/>
      <c r="N23" s="64"/>
      <c r="O23" s="64"/>
      <c r="P23" s="64"/>
      <c r="Q23" s="64"/>
      <c r="R23" s="64"/>
      <c r="S23" s="72"/>
    </row>
    <row r="24" s="77" customFormat="1" ht="16.5" customHeight="1" spans="1:19">
      <c r="A24" s="56"/>
      <c r="B24" s="60"/>
      <c r="C24" s="91"/>
      <c r="D24" s="56"/>
      <c r="E24" s="56"/>
      <c r="F24" s="62"/>
      <c r="G24" s="111"/>
      <c r="H24" s="62"/>
      <c r="I24" s="62"/>
      <c r="J24" s="63"/>
      <c r="K24" s="64"/>
      <c r="L24" s="64"/>
      <c r="M24" s="64"/>
      <c r="N24" s="64"/>
      <c r="O24" s="64"/>
      <c r="P24" s="64"/>
      <c r="Q24" s="64"/>
      <c r="R24" s="64"/>
      <c r="S24" s="72"/>
    </row>
    <row r="25" s="77" customFormat="1" ht="16.5" customHeight="1" spans="1:19">
      <c r="A25" s="56"/>
      <c r="B25" s="60"/>
      <c r="C25" s="91"/>
      <c r="D25" s="56"/>
      <c r="E25" s="56"/>
      <c r="F25" s="62"/>
      <c r="G25" s="111"/>
      <c r="H25" s="62"/>
      <c r="I25" s="62"/>
      <c r="J25" s="63"/>
      <c r="K25" s="64"/>
      <c r="L25" s="64"/>
      <c r="M25" s="64"/>
      <c r="N25" s="64"/>
      <c r="O25" s="64"/>
      <c r="P25" s="64"/>
      <c r="Q25" s="64"/>
      <c r="R25" s="64"/>
      <c r="S25" s="72"/>
    </row>
    <row r="26" s="77" customFormat="1" ht="16.5" customHeight="1" spans="1:19">
      <c r="A26" s="56"/>
      <c r="B26" s="60"/>
      <c r="C26" s="91"/>
      <c r="D26" s="56"/>
      <c r="E26" s="56"/>
      <c r="F26" s="62"/>
      <c r="G26" s="111"/>
      <c r="H26" s="62"/>
      <c r="I26" s="62"/>
      <c r="J26" s="63"/>
      <c r="K26" s="64"/>
      <c r="L26" s="64"/>
      <c r="M26" s="64"/>
      <c r="N26" s="64"/>
      <c r="O26" s="64"/>
      <c r="P26" s="64"/>
      <c r="Q26" s="64"/>
      <c r="R26" s="64"/>
      <c r="S26" s="72"/>
    </row>
    <row r="27" s="77" customFormat="1" ht="16.5" customHeight="1" spans="1:19">
      <c r="A27" s="56"/>
      <c r="B27" s="60"/>
      <c r="C27" s="91"/>
      <c r="D27" s="56"/>
      <c r="E27" s="56"/>
      <c r="F27" s="62"/>
      <c r="G27" s="111"/>
      <c r="H27" s="62"/>
      <c r="I27" s="62"/>
      <c r="J27" s="63"/>
      <c r="K27" s="64"/>
      <c r="L27" s="64"/>
      <c r="M27" s="64"/>
      <c r="N27" s="64"/>
      <c r="O27" s="64"/>
      <c r="P27" s="64"/>
      <c r="Q27" s="64"/>
      <c r="R27" s="64"/>
      <c r="S27" s="72"/>
    </row>
    <row r="28" s="77" customFormat="1" ht="16.5" customHeight="1" spans="1:19">
      <c r="A28" s="67" t="s">
        <v>309</v>
      </c>
      <c r="B28" s="57"/>
      <c r="C28" s="61"/>
      <c r="D28" s="56"/>
      <c r="E28" s="56"/>
      <c r="F28" s="62">
        <f>ROUND(SUM(F6:F27),2)</f>
        <v>0</v>
      </c>
      <c r="G28" s="56"/>
      <c r="H28" s="62">
        <f>ROUND(SUM(H6:H27),2)</f>
        <v>0</v>
      </c>
      <c r="I28" s="62">
        <f>ROUND(SUM(I6:I27),2)</f>
        <v>0</v>
      </c>
      <c r="J28" s="63"/>
      <c r="K28" s="64"/>
      <c r="L28" s="64"/>
      <c r="M28" s="64"/>
      <c r="N28" s="64"/>
      <c r="O28" s="64"/>
      <c r="P28" s="64"/>
      <c r="Q28" s="64"/>
      <c r="R28" s="64"/>
      <c r="S28" s="72"/>
    </row>
    <row r="29" customHeight="1" spans="1:19">
      <c r="A29" s="64"/>
      <c r="B29" s="64"/>
      <c r="C29" s="64"/>
      <c r="D29" s="64"/>
      <c r="E29" s="64"/>
      <c r="F29" s="64"/>
      <c r="G29" s="64"/>
      <c r="H29" s="64"/>
      <c r="I29" s="64"/>
      <c r="J29" s="64"/>
      <c r="K29" s="64"/>
      <c r="L29" s="64"/>
      <c r="M29" s="64"/>
      <c r="N29" s="64"/>
      <c r="O29" s="64"/>
      <c r="P29" s="64"/>
      <c r="Q29" s="64"/>
      <c r="R29" s="64"/>
      <c r="S29" s="65"/>
    </row>
    <row r="30" customHeight="1" spans="1:19">
      <c r="A30" s="92"/>
      <c r="B30" s="92"/>
      <c r="C30" s="92"/>
      <c r="D30" s="92"/>
      <c r="E30" s="92"/>
      <c r="F30" s="92"/>
      <c r="G30" s="92"/>
      <c r="H30" s="72" t="s">
        <v>113</v>
      </c>
      <c r="I30" s="73">
        <f>I28-H28</f>
        <v>0</v>
      </c>
      <c r="J30" s="64"/>
      <c r="K30" s="64"/>
      <c r="L30" s="64"/>
      <c r="M30" s="64"/>
      <c r="N30" s="64"/>
      <c r="O30" s="64"/>
      <c r="P30" s="64"/>
      <c r="Q30" s="64"/>
      <c r="R30" s="64"/>
      <c r="S30" s="65"/>
    </row>
    <row r="31" customHeight="1" spans="1:19">
      <c r="A31" s="64"/>
      <c r="B31" s="64"/>
      <c r="C31" s="64"/>
      <c r="D31" s="64"/>
      <c r="E31" s="64"/>
      <c r="F31" s="64"/>
      <c r="G31" s="64"/>
      <c r="H31" s="72" t="s">
        <v>1288</v>
      </c>
      <c r="I31" s="74" t="str">
        <f>IF(H28=0,"",I30/H28)</f>
        <v/>
      </c>
      <c r="J31" s="64"/>
      <c r="K31" s="64"/>
      <c r="L31" s="64"/>
      <c r="M31" s="64"/>
      <c r="N31" s="64"/>
      <c r="O31" s="64"/>
      <c r="P31" s="64"/>
      <c r="Q31" s="64"/>
      <c r="R31" s="64"/>
      <c r="S31" s="65"/>
    </row>
    <row r="32" customHeight="1" spans="1:19">
      <c r="A32" s="64"/>
      <c r="B32" s="64"/>
      <c r="C32" s="64"/>
      <c r="D32" s="64"/>
      <c r="E32" s="64"/>
      <c r="F32" s="64"/>
      <c r="G32" s="64"/>
      <c r="H32" s="64"/>
      <c r="I32" s="64"/>
      <c r="J32" s="64"/>
      <c r="K32" s="64"/>
      <c r="L32" s="64"/>
      <c r="M32" s="64"/>
      <c r="N32" s="64"/>
      <c r="O32" s="64"/>
      <c r="P32" s="64"/>
      <c r="Q32" s="64"/>
      <c r="R32" s="64"/>
      <c r="S32" s="65"/>
    </row>
    <row r="33" customHeight="1" spans="1:19">
      <c r="A33" s="64"/>
      <c r="B33" s="64"/>
      <c r="C33" s="64"/>
      <c r="D33" s="64"/>
      <c r="E33" s="64"/>
      <c r="F33" s="64"/>
      <c r="G33" s="64"/>
      <c r="H33" s="64"/>
      <c r="I33" s="64"/>
      <c r="J33" s="64"/>
      <c r="K33" s="64"/>
      <c r="L33" s="64"/>
      <c r="M33" s="64"/>
      <c r="N33" s="64"/>
      <c r="O33" s="64"/>
      <c r="P33" s="64"/>
      <c r="Q33" s="64"/>
      <c r="R33" s="64"/>
      <c r="S33" s="65"/>
    </row>
    <row r="34" customHeight="1" spans="1:19">
      <c r="A34" s="64"/>
      <c r="B34" s="64"/>
      <c r="C34" s="64"/>
      <c r="D34" s="64"/>
      <c r="E34" s="64"/>
      <c r="F34" s="64"/>
      <c r="G34" s="64"/>
      <c r="H34" s="64"/>
      <c r="I34" s="64"/>
      <c r="J34" s="64"/>
      <c r="K34" s="64"/>
      <c r="L34" s="64"/>
      <c r="M34" s="64"/>
      <c r="N34" s="64"/>
      <c r="O34" s="64"/>
      <c r="P34" s="64"/>
      <c r="Q34" s="64"/>
      <c r="R34" s="64"/>
      <c r="S34" s="65"/>
    </row>
    <row r="35" customHeight="1" spans="1:19">
      <c r="A35" s="64"/>
      <c r="B35" s="64"/>
      <c r="C35" s="64"/>
      <c r="D35" s="64"/>
      <c r="E35" s="64"/>
      <c r="F35" s="64"/>
      <c r="G35" s="64"/>
      <c r="H35" s="64"/>
      <c r="I35" s="64"/>
      <c r="J35" s="64"/>
      <c r="K35" s="64"/>
      <c r="L35" s="64"/>
      <c r="M35" s="64"/>
      <c r="N35" s="64"/>
      <c r="O35" s="64"/>
      <c r="P35" s="64"/>
      <c r="Q35" s="64"/>
      <c r="R35" s="64"/>
      <c r="S35" s="65"/>
    </row>
    <row r="36" customHeight="1" spans="1:19">
      <c r="A36" s="64"/>
      <c r="B36" s="64"/>
      <c r="C36" s="64"/>
      <c r="D36" s="64"/>
      <c r="E36" s="64"/>
      <c r="F36" s="64"/>
      <c r="G36" s="64"/>
      <c r="H36" s="64"/>
      <c r="I36" s="64"/>
      <c r="J36" s="64"/>
      <c r="K36" s="64"/>
      <c r="L36" s="64"/>
      <c r="M36" s="64"/>
      <c r="N36" s="64"/>
      <c r="O36" s="64"/>
      <c r="P36" s="64"/>
      <c r="Q36" s="64"/>
      <c r="R36" s="64"/>
      <c r="S36" s="65"/>
    </row>
    <row r="37" customHeight="1" spans="1:19">
      <c r="A37" s="64"/>
      <c r="B37" s="64"/>
      <c r="C37" s="64"/>
      <c r="D37" s="64"/>
      <c r="E37" s="64"/>
      <c r="F37" s="64"/>
      <c r="G37" s="64"/>
      <c r="H37" s="64"/>
      <c r="I37" s="64"/>
      <c r="J37" s="64"/>
      <c r="K37" s="64"/>
      <c r="L37" s="64"/>
      <c r="M37" s="64"/>
      <c r="N37" s="64"/>
      <c r="O37" s="64"/>
      <c r="P37" s="64"/>
      <c r="Q37" s="64"/>
      <c r="R37" s="64"/>
      <c r="S37" s="65"/>
    </row>
    <row r="38" customHeight="1" spans="1:19">
      <c r="A38" s="64"/>
      <c r="B38" s="64"/>
      <c r="C38" s="64"/>
      <c r="D38" s="64"/>
      <c r="E38" s="64"/>
      <c r="F38" s="64"/>
      <c r="G38" s="64"/>
      <c r="H38" s="64"/>
      <c r="I38" s="64"/>
      <c r="J38" s="64"/>
      <c r="K38" s="64"/>
      <c r="L38" s="64"/>
      <c r="M38" s="64"/>
      <c r="N38" s="64"/>
      <c r="O38" s="64"/>
      <c r="P38" s="64"/>
      <c r="Q38" s="64"/>
      <c r="R38" s="64"/>
      <c r="S38" s="65"/>
    </row>
    <row r="39" customHeight="1" spans="1:19">
      <c r="A39" s="64"/>
      <c r="B39" s="64"/>
      <c r="C39" s="64"/>
      <c r="D39" s="64"/>
      <c r="E39" s="64"/>
      <c r="F39" s="64"/>
      <c r="G39" s="64"/>
      <c r="H39" s="64"/>
      <c r="I39" s="64"/>
      <c r="J39" s="64"/>
      <c r="K39" s="64"/>
      <c r="L39" s="64"/>
      <c r="M39" s="64"/>
      <c r="N39" s="64"/>
      <c r="O39" s="64"/>
      <c r="P39" s="64"/>
      <c r="Q39" s="64"/>
      <c r="R39" s="64"/>
      <c r="S39" s="65"/>
    </row>
    <row r="40" customHeight="1" spans="1:19">
      <c r="A40" s="64"/>
      <c r="B40" s="64"/>
      <c r="C40" s="64"/>
      <c r="D40" s="64"/>
      <c r="E40" s="64"/>
      <c r="F40" s="64"/>
      <c r="G40" s="64"/>
      <c r="H40" s="64"/>
      <c r="I40" s="64"/>
      <c r="J40" s="64"/>
      <c r="K40" s="64"/>
      <c r="L40" s="64"/>
      <c r="M40" s="64"/>
      <c r="N40" s="64"/>
      <c r="O40" s="64"/>
      <c r="P40" s="64"/>
      <c r="Q40" s="64"/>
      <c r="R40" s="64"/>
      <c r="S40" s="65"/>
    </row>
    <row r="41" customHeight="1" spans="1:19">
      <c r="A41" s="64"/>
      <c r="B41" s="64"/>
      <c r="C41" s="64"/>
      <c r="D41" s="64"/>
      <c r="E41" s="64"/>
      <c r="F41" s="64"/>
      <c r="G41" s="64"/>
      <c r="H41" s="64"/>
      <c r="I41" s="64"/>
      <c r="J41" s="64"/>
      <c r="K41" s="64"/>
      <c r="L41" s="64"/>
      <c r="M41" s="64"/>
      <c r="N41" s="64"/>
      <c r="O41" s="64"/>
      <c r="P41" s="64"/>
      <c r="Q41" s="64"/>
      <c r="R41" s="64"/>
      <c r="S41" s="65"/>
    </row>
    <row r="42" customHeight="1" spans="1:19">
      <c r="A42" s="64"/>
      <c r="B42" s="64"/>
      <c r="C42" s="64"/>
      <c r="D42" s="64"/>
      <c r="E42" s="64"/>
      <c r="F42" s="64"/>
      <c r="G42" s="64"/>
      <c r="H42" s="64"/>
      <c r="I42" s="64"/>
      <c r="J42" s="64"/>
      <c r="K42" s="64"/>
      <c r="L42" s="64"/>
      <c r="M42" s="64"/>
      <c r="N42" s="64"/>
      <c r="O42" s="64"/>
      <c r="P42" s="64"/>
      <c r="Q42" s="64"/>
      <c r="R42" s="64"/>
      <c r="S42" s="65"/>
    </row>
    <row r="43" customHeight="1" spans="1:19">
      <c r="A43" s="64"/>
      <c r="B43" s="64"/>
      <c r="C43" s="64"/>
      <c r="D43" s="64"/>
      <c r="E43" s="64"/>
      <c r="F43" s="64"/>
      <c r="G43" s="64"/>
      <c r="H43" s="64"/>
      <c r="I43" s="64"/>
      <c r="J43" s="64"/>
      <c r="K43" s="64"/>
      <c r="L43" s="64"/>
      <c r="M43" s="64"/>
      <c r="N43" s="64"/>
      <c r="O43" s="64"/>
      <c r="P43" s="64"/>
      <c r="Q43" s="64"/>
      <c r="R43" s="64"/>
      <c r="S43" s="65"/>
    </row>
    <row r="44" customHeight="1" spans="1:19">
      <c r="A44" s="64"/>
      <c r="B44" s="64"/>
      <c r="C44" s="64"/>
      <c r="D44" s="64"/>
      <c r="E44" s="64"/>
      <c r="F44" s="64"/>
      <c r="G44" s="64"/>
      <c r="H44" s="64"/>
      <c r="I44" s="64"/>
      <c r="J44" s="64"/>
      <c r="K44" s="64"/>
      <c r="L44" s="64"/>
      <c r="M44" s="64"/>
      <c r="N44" s="64"/>
      <c r="O44" s="64"/>
      <c r="P44" s="64"/>
      <c r="Q44" s="64"/>
      <c r="R44" s="64"/>
      <c r="S44" s="65"/>
    </row>
    <row r="45" customHeight="1" spans="1:19">
      <c r="A45" s="64"/>
      <c r="B45" s="64"/>
      <c r="C45" s="64"/>
      <c r="D45" s="64"/>
      <c r="E45" s="64"/>
      <c r="F45" s="64"/>
      <c r="G45" s="64"/>
      <c r="H45" s="64"/>
      <c r="I45" s="64"/>
      <c r="J45" s="64"/>
      <c r="K45" s="64"/>
      <c r="L45" s="64"/>
      <c r="M45" s="64"/>
      <c r="N45" s="64"/>
      <c r="O45" s="64"/>
      <c r="P45" s="64"/>
      <c r="Q45" s="64"/>
      <c r="R45" s="64"/>
      <c r="S45" s="65"/>
    </row>
    <row r="46" customHeight="1" spans="1:19">
      <c r="A46" s="64"/>
      <c r="B46" s="64"/>
      <c r="C46" s="64"/>
      <c r="D46" s="64"/>
      <c r="E46" s="64"/>
      <c r="F46" s="64"/>
      <c r="G46" s="64"/>
      <c r="H46" s="64"/>
      <c r="I46" s="64"/>
      <c r="J46" s="64"/>
      <c r="K46" s="64"/>
      <c r="L46" s="64"/>
      <c r="M46" s="64"/>
      <c r="N46" s="64"/>
      <c r="O46" s="64"/>
      <c r="P46" s="64"/>
      <c r="Q46" s="64"/>
      <c r="R46" s="64"/>
      <c r="S46" s="65"/>
    </row>
    <row r="47" customHeight="1" spans="1:19">
      <c r="A47" s="64"/>
      <c r="B47" s="64"/>
      <c r="C47" s="64"/>
      <c r="D47" s="64"/>
      <c r="E47" s="64"/>
      <c r="F47" s="64"/>
      <c r="G47" s="64"/>
      <c r="H47" s="64"/>
      <c r="I47" s="64"/>
      <c r="J47" s="64"/>
      <c r="K47" s="64"/>
      <c r="L47" s="64"/>
      <c r="M47" s="64"/>
      <c r="N47" s="64"/>
      <c r="O47" s="64"/>
      <c r="P47" s="64"/>
      <c r="Q47" s="64"/>
      <c r="R47" s="64"/>
      <c r="S47" s="65"/>
    </row>
    <row r="48" customHeight="1" spans="1:19">
      <c r="A48" s="64"/>
      <c r="B48" s="64"/>
      <c r="C48" s="64"/>
      <c r="D48" s="64"/>
      <c r="E48" s="64"/>
      <c r="F48" s="64"/>
      <c r="G48" s="64"/>
      <c r="H48" s="64"/>
      <c r="I48" s="64"/>
      <c r="J48" s="64"/>
      <c r="K48" s="64"/>
      <c r="L48" s="64"/>
      <c r="M48" s="64"/>
      <c r="N48" s="64"/>
      <c r="O48" s="64"/>
      <c r="P48" s="64"/>
      <c r="Q48" s="64"/>
      <c r="R48" s="64"/>
      <c r="S48" s="65"/>
    </row>
    <row r="49" customHeight="1" spans="1:19">
      <c r="A49" s="64"/>
      <c r="B49" s="64"/>
      <c r="C49" s="64"/>
      <c r="D49" s="64"/>
      <c r="E49" s="64"/>
      <c r="F49" s="64"/>
      <c r="G49" s="64"/>
      <c r="H49" s="64"/>
      <c r="I49" s="64"/>
      <c r="J49" s="64"/>
      <c r="K49" s="64"/>
      <c r="L49" s="64"/>
      <c r="M49" s="64"/>
      <c r="N49" s="64"/>
      <c r="O49" s="64"/>
      <c r="P49" s="64"/>
      <c r="Q49" s="64"/>
      <c r="R49" s="64"/>
      <c r="S49" s="65"/>
    </row>
    <row r="50" customHeight="1" spans="1:19">
      <c r="A50" s="64"/>
      <c r="B50" s="64"/>
      <c r="C50" s="64"/>
      <c r="D50" s="64"/>
      <c r="E50" s="64"/>
      <c r="F50" s="64"/>
      <c r="G50" s="64"/>
      <c r="H50" s="64"/>
      <c r="I50" s="64"/>
      <c r="J50" s="64"/>
      <c r="K50" s="64"/>
      <c r="L50" s="64"/>
      <c r="M50" s="64"/>
      <c r="N50" s="64"/>
      <c r="O50" s="64"/>
      <c r="P50" s="64"/>
      <c r="Q50" s="64"/>
      <c r="R50" s="64"/>
      <c r="S50" s="65"/>
    </row>
    <row r="51" customHeight="1" spans="1:19">
      <c r="A51" s="64"/>
      <c r="B51" s="64"/>
      <c r="C51" s="64"/>
      <c r="D51" s="64"/>
      <c r="E51" s="64"/>
      <c r="F51" s="64"/>
      <c r="G51" s="64"/>
      <c r="H51" s="64"/>
      <c r="I51" s="64"/>
      <c r="J51" s="64"/>
      <c r="K51" s="64"/>
      <c r="L51" s="64"/>
      <c r="M51" s="64"/>
      <c r="N51" s="64"/>
      <c r="O51" s="64"/>
      <c r="P51" s="64"/>
      <c r="Q51" s="64"/>
      <c r="R51" s="64"/>
      <c r="S51" s="65"/>
    </row>
    <row r="52" customHeight="1" spans="1:19">
      <c r="A52" s="64"/>
      <c r="B52" s="64"/>
      <c r="C52" s="64"/>
      <c r="D52" s="64"/>
      <c r="E52" s="64"/>
      <c r="F52" s="64"/>
      <c r="G52" s="64"/>
      <c r="H52" s="64"/>
      <c r="I52" s="64"/>
      <c r="J52" s="64"/>
      <c r="K52" s="64"/>
      <c r="L52" s="64"/>
      <c r="M52" s="64"/>
      <c r="N52" s="64"/>
      <c r="O52" s="64"/>
      <c r="P52" s="64"/>
      <c r="Q52" s="64"/>
      <c r="R52" s="64"/>
      <c r="S52" s="65"/>
    </row>
    <row r="53" customHeight="1" spans="1:19">
      <c r="A53" s="64"/>
      <c r="B53" s="64"/>
      <c r="C53" s="64"/>
      <c r="D53" s="64"/>
      <c r="E53" s="64"/>
      <c r="F53" s="64"/>
      <c r="G53" s="64"/>
      <c r="H53" s="64"/>
      <c r="I53" s="64"/>
      <c r="J53" s="64"/>
      <c r="K53" s="64"/>
      <c r="L53" s="64"/>
      <c r="M53" s="64"/>
      <c r="N53" s="64"/>
      <c r="O53" s="64"/>
      <c r="P53" s="64"/>
      <c r="Q53" s="64"/>
      <c r="R53" s="64"/>
      <c r="S53" s="65"/>
    </row>
    <row r="54" customHeight="1" spans="1:19">
      <c r="A54" s="64"/>
      <c r="B54" s="64"/>
      <c r="C54" s="64"/>
      <c r="D54" s="64"/>
      <c r="E54" s="64"/>
      <c r="F54" s="64"/>
      <c r="G54" s="64"/>
      <c r="H54" s="64"/>
      <c r="I54" s="64"/>
      <c r="J54" s="64"/>
      <c r="K54" s="64"/>
      <c r="L54" s="64"/>
      <c r="M54" s="64"/>
      <c r="N54" s="64"/>
      <c r="O54" s="64"/>
      <c r="P54" s="64"/>
      <c r="Q54" s="64"/>
      <c r="R54" s="64"/>
      <c r="S54" s="65"/>
    </row>
    <row r="55" customHeight="1" spans="1:19">
      <c r="A55" s="64"/>
      <c r="B55" s="64"/>
      <c r="C55" s="64"/>
      <c r="D55" s="64"/>
      <c r="E55" s="64"/>
      <c r="F55" s="64"/>
      <c r="G55" s="64"/>
      <c r="H55" s="64"/>
      <c r="I55" s="64"/>
      <c r="J55" s="64"/>
      <c r="K55" s="64"/>
      <c r="L55" s="64"/>
      <c r="M55" s="64"/>
      <c r="N55" s="64"/>
      <c r="O55" s="64"/>
      <c r="P55" s="64"/>
      <c r="Q55" s="64"/>
      <c r="R55" s="64"/>
      <c r="S55" s="65"/>
    </row>
    <row r="56" customHeight="1" spans="1:19">
      <c r="A56" s="64"/>
      <c r="B56" s="64"/>
      <c r="C56" s="64"/>
      <c r="D56" s="64"/>
      <c r="E56" s="64"/>
      <c r="F56" s="64"/>
      <c r="G56" s="64"/>
      <c r="H56" s="64"/>
      <c r="I56" s="64"/>
      <c r="J56" s="64"/>
      <c r="K56" s="64"/>
      <c r="L56" s="64"/>
      <c r="M56" s="64"/>
      <c r="N56" s="64"/>
      <c r="O56" s="64"/>
      <c r="P56" s="64"/>
      <c r="Q56" s="64"/>
      <c r="R56" s="64"/>
      <c r="S56" s="65"/>
    </row>
    <row r="57" customHeight="1" spans="1:19">
      <c r="A57" s="64"/>
      <c r="B57" s="64"/>
      <c r="C57" s="64"/>
      <c r="D57" s="64"/>
      <c r="E57" s="64"/>
      <c r="F57" s="64"/>
      <c r="G57" s="64"/>
      <c r="H57" s="64"/>
      <c r="I57" s="64"/>
      <c r="J57" s="64"/>
      <c r="K57" s="64"/>
      <c r="L57" s="64"/>
      <c r="M57" s="64"/>
      <c r="N57" s="64"/>
      <c r="O57" s="64"/>
      <c r="P57" s="64"/>
      <c r="Q57" s="64"/>
      <c r="R57" s="64"/>
      <c r="S57" s="65"/>
    </row>
    <row r="58" customHeight="1" spans="1:19">
      <c r="A58" s="64"/>
      <c r="B58" s="64"/>
      <c r="C58" s="64"/>
      <c r="D58" s="64"/>
      <c r="E58" s="64"/>
      <c r="F58" s="64"/>
      <c r="G58" s="64"/>
      <c r="H58" s="64"/>
      <c r="I58" s="64"/>
      <c r="J58" s="64"/>
      <c r="K58" s="64"/>
      <c r="L58" s="64"/>
      <c r="M58" s="64"/>
      <c r="N58" s="64"/>
      <c r="O58" s="64"/>
      <c r="P58" s="64"/>
      <c r="Q58" s="64"/>
      <c r="R58" s="64"/>
      <c r="S58" s="65"/>
    </row>
    <row r="59" customHeight="1" spans="1:19">
      <c r="A59" s="64"/>
      <c r="B59" s="64"/>
      <c r="C59" s="64"/>
      <c r="D59" s="64"/>
      <c r="E59" s="64"/>
      <c r="F59" s="64"/>
      <c r="G59" s="64"/>
      <c r="H59" s="64"/>
      <c r="I59" s="64"/>
      <c r="J59" s="64"/>
      <c r="K59" s="64"/>
      <c r="L59" s="64"/>
      <c r="M59" s="64"/>
      <c r="N59" s="64"/>
      <c r="O59" s="64"/>
      <c r="P59" s="64"/>
      <c r="Q59" s="64"/>
      <c r="R59" s="64"/>
      <c r="S59" s="65"/>
    </row>
    <row r="60" customHeight="1" spans="1:19">
      <c r="A60" s="64"/>
      <c r="B60" s="64"/>
      <c r="C60" s="64"/>
      <c r="D60" s="64"/>
      <c r="E60" s="64"/>
      <c r="F60" s="64"/>
      <c r="G60" s="64"/>
      <c r="H60" s="64"/>
      <c r="I60" s="64"/>
      <c r="J60" s="64"/>
      <c r="K60" s="64"/>
      <c r="L60" s="64"/>
      <c r="M60" s="64"/>
      <c r="N60" s="64"/>
      <c r="O60" s="64"/>
      <c r="P60" s="64"/>
      <c r="Q60" s="64"/>
      <c r="R60" s="64"/>
      <c r="S60" s="65"/>
    </row>
    <row r="61" customHeight="1" spans="1:19">
      <c r="A61" s="64"/>
      <c r="B61" s="64"/>
      <c r="C61" s="64"/>
      <c r="D61" s="64"/>
      <c r="E61" s="64"/>
      <c r="F61" s="64"/>
      <c r="G61" s="64"/>
      <c r="H61" s="64"/>
      <c r="I61" s="64"/>
      <c r="J61" s="64"/>
      <c r="K61" s="64"/>
      <c r="L61" s="64"/>
      <c r="M61" s="64"/>
      <c r="N61" s="64"/>
      <c r="O61" s="64"/>
      <c r="P61" s="64"/>
      <c r="Q61" s="64"/>
      <c r="R61" s="64"/>
      <c r="S61" s="65"/>
    </row>
    <row r="62" customHeight="1" spans="1:19">
      <c r="A62" s="64"/>
      <c r="B62" s="64"/>
      <c r="C62" s="64"/>
      <c r="D62" s="64"/>
      <c r="E62" s="64"/>
      <c r="F62" s="64"/>
      <c r="G62" s="64"/>
      <c r="H62" s="64"/>
      <c r="I62" s="64"/>
      <c r="J62" s="64"/>
      <c r="K62" s="64"/>
      <c r="L62" s="64"/>
      <c r="M62" s="64"/>
      <c r="N62" s="64"/>
      <c r="O62" s="64"/>
      <c r="P62" s="64"/>
      <c r="Q62" s="64"/>
      <c r="R62" s="64"/>
      <c r="S62" s="65"/>
    </row>
    <row r="63" customHeight="1" spans="1:19">
      <c r="A63" s="64"/>
      <c r="B63" s="64"/>
      <c r="C63" s="64"/>
      <c r="D63" s="64"/>
      <c r="E63" s="64"/>
      <c r="F63" s="64"/>
      <c r="G63" s="64"/>
      <c r="H63" s="64"/>
      <c r="I63" s="64"/>
      <c r="J63" s="64"/>
      <c r="K63" s="64"/>
      <c r="L63" s="64"/>
      <c r="M63" s="64"/>
      <c r="N63" s="64"/>
      <c r="O63" s="64"/>
      <c r="P63" s="64"/>
      <c r="Q63" s="64"/>
      <c r="R63" s="64"/>
      <c r="S63" s="65"/>
    </row>
    <row r="64" customHeight="1" spans="1:19">
      <c r="A64" s="64"/>
      <c r="B64" s="64"/>
      <c r="C64" s="64"/>
      <c r="D64" s="64"/>
      <c r="E64" s="64"/>
      <c r="F64" s="64"/>
      <c r="G64" s="64"/>
      <c r="H64" s="64"/>
      <c r="I64" s="64"/>
      <c r="J64" s="64"/>
      <c r="K64" s="64"/>
      <c r="L64" s="64"/>
      <c r="M64" s="64"/>
      <c r="N64" s="64"/>
      <c r="O64" s="64"/>
      <c r="P64" s="64"/>
      <c r="Q64" s="64"/>
      <c r="R64" s="64"/>
      <c r="S64" s="65"/>
    </row>
    <row r="65" customHeight="1" spans="1:19">
      <c r="A65" s="64"/>
      <c r="B65" s="64"/>
      <c r="C65" s="64"/>
      <c r="D65" s="64"/>
      <c r="E65" s="64"/>
      <c r="F65" s="64"/>
      <c r="G65" s="64"/>
      <c r="H65" s="64"/>
      <c r="I65" s="64"/>
      <c r="J65" s="64"/>
      <c r="K65" s="64"/>
      <c r="L65" s="64"/>
      <c r="M65" s="64"/>
      <c r="N65" s="64"/>
      <c r="O65" s="64"/>
      <c r="P65" s="64"/>
      <c r="Q65" s="64"/>
      <c r="R65" s="64"/>
      <c r="S65" s="65"/>
    </row>
    <row r="66" customHeight="1" spans="1:19">
      <c r="A66" s="64"/>
      <c r="B66" s="64"/>
      <c r="C66" s="64"/>
      <c r="D66" s="64"/>
      <c r="E66" s="64"/>
      <c r="F66" s="64"/>
      <c r="G66" s="64"/>
      <c r="H66" s="64"/>
      <c r="I66" s="64"/>
      <c r="J66" s="64"/>
      <c r="K66" s="64"/>
      <c r="L66" s="64"/>
      <c r="M66" s="64"/>
      <c r="N66" s="64"/>
      <c r="O66" s="64"/>
      <c r="P66" s="64"/>
      <c r="Q66" s="64"/>
      <c r="R66" s="64"/>
      <c r="S66" s="65"/>
    </row>
    <row r="67" customHeight="1" spans="1:19">
      <c r="A67" s="64"/>
      <c r="B67" s="64"/>
      <c r="C67" s="64"/>
      <c r="D67" s="64"/>
      <c r="E67" s="64"/>
      <c r="F67" s="64"/>
      <c r="G67" s="64"/>
      <c r="H67" s="64"/>
      <c r="I67" s="64"/>
      <c r="J67" s="64"/>
      <c r="K67" s="64"/>
      <c r="L67" s="64"/>
      <c r="M67" s="64"/>
      <c r="N67" s="64"/>
      <c r="O67" s="64"/>
      <c r="P67" s="64"/>
      <c r="Q67" s="64"/>
      <c r="R67" s="64"/>
      <c r="S67" s="65"/>
    </row>
    <row r="68" customHeight="1" spans="1:19">
      <c r="A68" s="64"/>
      <c r="B68" s="64"/>
      <c r="C68" s="64"/>
      <c r="D68" s="64"/>
      <c r="E68" s="64"/>
      <c r="F68" s="64"/>
      <c r="G68" s="64"/>
      <c r="H68" s="64"/>
      <c r="I68" s="64"/>
      <c r="J68" s="64"/>
      <c r="K68" s="64"/>
      <c r="L68" s="64"/>
      <c r="M68" s="64"/>
      <c r="N68" s="64"/>
      <c r="O68" s="64"/>
      <c r="P68" s="64"/>
      <c r="Q68" s="64"/>
      <c r="R68" s="64"/>
      <c r="S68" s="65"/>
    </row>
    <row r="69" customHeight="1" spans="1:19">
      <c r="A69" s="64"/>
      <c r="B69" s="64"/>
      <c r="C69" s="64"/>
      <c r="D69" s="64"/>
      <c r="E69" s="64"/>
      <c r="F69" s="64"/>
      <c r="G69" s="64"/>
      <c r="H69" s="64"/>
      <c r="I69" s="64"/>
      <c r="J69" s="64"/>
      <c r="K69" s="64"/>
      <c r="L69" s="64"/>
      <c r="M69" s="64"/>
      <c r="N69" s="64"/>
      <c r="O69" s="64"/>
      <c r="P69" s="64"/>
      <c r="Q69" s="64"/>
      <c r="R69" s="64"/>
      <c r="S69" s="65"/>
    </row>
    <row r="70" customHeight="1" spans="1:19">
      <c r="A70" s="64"/>
      <c r="B70" s="64"/>
      <c r="C70" s="64"/>
      <c r="D70" s="64"/>
      <c r="E70" s="64"/>
      <c r="F70" s="64"/>
      <c r="G70" s="64"/>
      <c r="H70" s="64"/>
      <c r="I70" s="64"/>
      <c r="J70" s="64"/>
      <c r="K70" s="64"/>
      <c r="L70" s="64"/>
      <c r="M70" s="64"/>
      <c r="N70" s="64"/>
      <c r="O70" s="64"/>
      <c r="P70" s="64"/>
      <c r="Q70" s="64"/>
      <c r="R70" s="64"/>
      <c r="S70" s="65"/>
    </row>
    <row r="71" customHeight="1" spans="1:19">
      <c r="A71" s="64"/>
      <c r="B71" s="64"/>
      <c r="C71" s="64"/>
      <c r="D71" s="64"/>
      <c r="E71" s="64"/>
      <c r="F71" s="64"/>
      <c r="G71" s="64"/>
      <c r="H71" s="64"/>
      <c r="I71" s="64"/>
      <c r="J71" s="64"/>
      <c r="K71" s="64"/>
      <c r="L71" s="64"/>
      <c r="M71" s="64"/>
      <c r="N71" s="64"/>
      <c r="O71" s="64"/>
      <c r="P71" s="64"/>
      <c r="Q71" s="64"/>
      <c r="R71" s="64"/>
      <c r="S71" s="65"/>
    </row>
    <row r="72" customHeight="1" spans="1:19">
      <c r="A72" s="64"/>
      <c r="B72" s="64"/>
      <c r="C72" s="64"/>
      <c r="D72" s="64"/>
      <c r="E72" s="64"/>
      <c r="F72" s="64"/>
      <c r="G72" s="64"/>
      <c r="H72" s="64"/>
      <c r="I72" s="64"/>
      <c r="J72" s="64"/>
      <c r="K72" s="64"/>
      <c r="L72" s="64"/>
      <c r="M72" s="64"/>
      <c r="N72" s="64"/>
      <c r="O72" s="64"/>
      <c r="P72" s="64"/>
      <c r="Q72" s="64"/>
      <c r="R72" s="64"/>
      <c r="S72" s="65"/>
    </row>
    <row r="73" customHeight="1" spans="1:19">
      <c r="A73" s="75"/>
      <c r="B73" s="75"/>
      <c r="C73" s="75"/>
      <c r="D73" s="75"/>
      <c r="E73" s="75"/>
      <c r="F73" s="75"/>
      <c r="G73" s="75"/>
      <c r="H73" s="75"/>
      <c r="I73" s="75"/>
      <c r="J73" s="75"/>
      <c r="K73" s="75"/>
      <c r="L73" s="75"/>
      <c r="M73" s="75"/>
      <c r="N73" s="75"/>
      <c r="O73" s="75"/>
      <c r="P73" s="75"/>
      <c r="Q73" s="75"/>
      <c r="R73" s="75"/>
      <c r="S73" s="65"/>
    </row>
    <row r="74" customHeight="1" spans="1:19">
      <c r="A74" s="75"/>
      <c r="B74" s="75"/>
      <c r="C74" s="75"/>
      <c r="D74" s="75"/>
      <c r="E74" s="75"/>
      <c r="F74" s="75"/>
      <c r="G74" s="75"/>
      <c r="H74" s="75"/>
      <c r="I74" s="75"/>
      <c r="J74" s="75"/>
      <c r="K74" s="75"/>
      <c r="L74" s="75"/>
      <c r="M74" s="75"/>
      <c r="N74" s="75"/>
      <c r="O74" s="75"/>
      <c r="P74" s="75"/>
      <c r="Q74" s="75"/>
      <c r="R74" s="75"/>
      <c r="S74" s="65"/>
    </row>
    <row r="75" customHeight="1" spans="1:19">
      <c r="A75" s="75"/>
      <c r="B75" s="75"/>
      <c r="C75" s="75"/>
      <c r="D75" s="75"/>
      <c r="E75" s="75"/>
      <c r="F75" s="75"/>
      <c r="G75" s="75"/>
      <c r="H75" s="75"/>
      <c r="I75" s="75"/>
      <c r="J75" s="75"/>
      <c r="K75" s="75"/>
      <c r="L75" s="75"/>
      <c r="M75" s="75"/>
      <c r="N75" s="75"/>
      <c r="O75" s="75"/>
      <c r="P75" s="75"/>
      <c r="Q75" s="75"/>
      <c r="R75" s="75"/>
      <c r="S75" s="65"/>
    </row>
    <row r="76" customHeight="1" spans="1:19">
      <c r="A76" s="75"/>
      <c r="B76" s="75"/>
      <c r="C76" s="75"/>
      <c r="D76" s="75"/>
      <c r="E76" s="75"/>
      <c r="F76" s="75"/>
      <c r="G76" s="75"/>
      <c r="H76" s="75"/>
      <c r="I76" s="75"/>
      <c r="J76" s="75"/>
      <c r="K76" s="75"/>
      <c r="L76" s="75"/>
      <c r="M76" s="75"/>
      <c r="N76" s="75"/>
      <c r="O76" s="75"/>
      <c r="P76" s="75"/>
      <c r="Q76" s="75"/>
      <c r="R76" s="75"/>
      <c r="S76" s="65"/>
    </row>
    <row r="77" customHeight="1" spans="1:19">
      <c r="A77" s="75"/>
      <c r="B77" s="75"/>
      <c r="C77" s="75"/>
      <c r="D77" s="75"/>
      <c r="E77" s="75"/>
      <c r="F77" s="75"/>
      <c r="G77" s="75"/>
      <c r="H77" s="75"/>
      <c r="I77" s="75"/>
      <c r="J77" s="75"/>
      <c r="K77" s="75"/>
      <c r="L77" s="75"/>
      <c r="M77" s="75"/>
      <c r="N77" s="75"/>
      <c r="O77" s="75"/>
      <c r="P77" s="75"/>
      <c r="Q77" s="75"/>
      <c r="R77" s="75"/>
      <c r="S77" s="65"/>
    </row>
    <row r="78" customHeight="1" spans="1:19">
      <c r="A78" s="76"/>
      <c r="B78" s="76"/>
      <c r="C78" s="76"/>
      <c r="D78" s="76"/>
      <c r="E78" s="76"/>
      <c r="F78" s="76"/>
      <c r="G78" s="76"/>
      <c r="H78" s="76"/>
      <c r="I78" s="76"/>
      <c r="J78" s="76"/>
      <c r="K78" s="76"/>
      <c r="L78" s="76"/>
      <c r="M78" s="76"/>
      <c r="N78" s="76"/>
      <c r="O78" s="76"/>
      <c r="P78" s="76"/>
      <c r="Q78" s="76"/>
      <c r="R78" s="76"/>
    </row>
    <row r="79" customHeight="1" spans="1:19">
      <c r="A79" s="76"/>
      <c r="B79" s="76"/>
      <c r="C79" s="76"/>
      <c r="D79" s="76"/>
      <c r="E79" s="76"/>
      <c r="F79" s="76"/>
      <c r="G79" s="76"/>
      <c r="H79" s="76"/>
      <c r="I79" s="76"/>
      <c r="J79" s="76"/>
      <c r="K79" s="76"/>
      <c r="L79" s="76"/>
      <c r="M79" s="76"/>
      <c r="N79" s="76"/>
      <c r="O79" s="76"/>
      <c r="P79" s="76"/>
      <c r="Q79" s="76"/>
      <c r="R79" s="76"/>
    </row>
    <row r="80" customHeight="1" spans="1:19">
      <c r="A80" s="76"/>
      <c r="B80" s="76"/>
      <c r="C80" s="76"/>
      <c r="D80" s="76"/>
      <c r="E80" s="76"/>
      <c r="F80" s="76"/>
      <c r="G80" s="76"/>
      <c r="H80" s="76"/>
      <c r="I80" s="76"/>
      <c r="J80" s="76"/>
      <c r="K80" s="76"/>
      <c r="L80" s="76"/>
      <c r="M80" s="76"/>
      <c r="N80" s="76"/>
      <c r="O80" s="76"/>
      <c r="P80" s="76"/>
      <c r="Q80" s="76"/>
      <c r="R80" s="76"/>
    </row>
    <row r="81" customHeight="1" spans="1:18">
      <c r="A81" s="76"/>
      <c r="B81" s="76"/>
      <c r="C81" s="76"/>
      <c r="D81" s="76"/>
      <c r="E81" s="76"/>
      <c r="F81" s="76"/>
      <c r="G81" s="76"/>
      <c r="H81" s="76"/>
      <c r="I81" s="76"/>
      <c r="J81" s="76"/>
      <c r="K81" s="76"/>
      <c r="L81" s="76"/>
      <c r="M81" s="76"/>
      <c r="N81" s="76"/>
      <c r="O81" s="76"/>
      <c r="P81" s="76"/>
      <c r="Q81" s="76"/>
      <c r="R81" s="76"/>
    </row>
    <row r="82" customHeight="1" spans="1:18">
      <c r="A82" s="76"/>
      <c r="B82" s="76"/>
      <c r="C82" s="76"/>
      <c r="D82" s="76"/>
      <c r="E82" s="76"/>
      <c r="F82" s="76"/>
      <c r="G82" s="76"/>
      <c r="H82" s="76"/>
      <c r="I82" s="76"/>
      <c r="J82" s="76"/>
      <c r="K82" s="76"/>
      <c r="L82" s="76"/>
      <c r="M82" s="76"/>
      <c r="N82" s="76"/>
      <c r="O82" s="76"/>
      <c r="P82" s="76"/>
      <c r="Q82" s="76"/>
      <c r="R82" s="76"/>
    </row>
    <row r="83" customHeight="1" spans="1:18">
      <c r="A83" s="76"/>
      <c r="B83" s="76"/>
      <c r="C83" s="76"/>
      <c r="D83" s="76"/>
      <c r="E83" s="76"/>
      <c r="F83" s="76"/>
      <c r="G83" s="76"/>
      <c r="H83" s="76"/>
      <c r="I83" s="76"/>
      <c r="J83" s="76"/>
      <c r="K83" s="76"/>
      <c r="L83" s="76"/>
      <c r="M83" s="76"/>
      <c r="N83" s="76"/>
      <c r="O83" s="76"/>
      <c r="P83" s="76"/>
      <c r="Q83" s="76"/>
      <c r="R83" s="76"/>
    </row>
    <row r="84" customHeight="1" spans="1:18">
      <c r="A84" s="76"/>
      <c r="B84" s="76"/>
      <c r="C84" s="76"/>
      <c r="D84" s="76"/>
      <c r="E84" s="76"/>
      <c r="F84" s="76"/>
      <c r="G84" s="76"/>
      <c r="H84" s="76"/>
      <c r="I84" s="76"/>
      <c r="J84" s="76"/>
      <c r="K84" s="76"/>
      <c r="L84" s="76"/>
      <c r="M84" s="76"/>
      <c r="N84" s="76"/>
      <c r="O84" s="76"/>
      <c r="P84" s="76"/>
      <c r="Q84" s="76"/>
      <c r="R84" s="76"/>
    </row>
    <row r="85" customHeight="1" spans="1:18">
      <c r="A85" s="76"/>
      <c r="B85" s="76"/>
      <c r="C85" s="76"/>
      <c r="D85" s="76"/>
      <c r="E85" s="76"/>
      <c r="F85" s="76"/>
      <c r="G85" s="76"/>
      <c r="H85" s="76"/>
      <c r="I85" s="76"/>
      <c r="J85" s="76"/>
      <c r="K85" s="76"/>
      <c r="L85" s="76"/>
      <c r="M85" s="76"/>
      <c r="N85" s="76"/>
      <c r="O85" s="76"/>
      <c r="P85" s="76"/>
      <c r="Q85" s="76"/>
      <c r="R85" s="76"/>
    </row>
    <row r="86" customHeight="1" spans="1:18">
      <c r="A86" s="76"/>
      <c r="B86" s="76"/>
      <c r="C86" s="76"/>
      <c r="D86" s="76"/>
      <c r="E86" s="76"/>
      <c r="F86" s="76"/>
      <c r="G86" s="76"/>
      <c r="H86" s="76"/>
      <c r="I86" s="76"/>
      <c r="J86" s="76"/>
      <c r="K86" s="76"/>
      <c r="L86" s="76"/>
      <c r="M86" s="76"/>
      <c r="N86" s="76"/>
      <c r="O86" s="76"/>
      <c r="P86" s="76"/>
      <c r="Q86" s="76"/>
      <c r="R86" s="76"/>
    </row>
    <row r="87" customHeight="1" spans="1:18">
      <c r="A87" s="76"/>
      <c r="B87" s="76"/>
      <c r="C87" s="76"/>
      <c r="D87" s="76"/>
      <c r="E87" s="76"/>
      <c r="F87" s="76"/>
      <c r="G87" s="76"/>
      <c r="H87" s="76"/>
      <c r="I87" s="76"/>
      <c r="J87" s="76"/>
      <c r="K87" s="76"/>
      <c r="L87" s="76"/>
      <c r="M87" s="76"/>
      <c r="N87" s="76"/>
      <c r="O87" s="76"/>
      <c r="P87" s="76"/>
      <c r="Q87" s="76"/>
      <c r="R87" s="76"/>
    </row>
  </sheetData>
  <mergeCells count="5">
    <mergeCell ref="A1:J1"/>
    <mergeCell ref="A2:J2"/>
    <mergeCell ref="A4:D4"/>
    <mergeCell ref="A28:B28"/>
    <mergeCell ref="A30:D30"/>
  </mergeCells>
  <printOptions horizontalCentered="1"/>
  <pageMargins left="0.590551181102362" right="0.590551181102362" top="0.866141732283464" bottom="0.866141732283464" header="0.47244094488189" footer="0.590551181102362"/>
  <pageSetup paperSize="9" scale="82" fitToHeight="0" orientation="landscape" blackAndWhite="1"/>
  <headerFooter scaleWithDoc="0">
    <oddFooter>&amp;L&amp;"宋体,常规"&amp;11被评估单位填表人：
填表日期：2015年  月&amp;R&amp;"宋体,常规"&amp;11评估人员：</oddFooter>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364">
    <pageSetUpPr fitToPage="1"/>
  </sheetPr>
  <dimension ref="A1:S87"/>
  <sheetViews>
    <sheetView view="pageBreakPreview" zoomScaleNormal="100" workbookViewId="0">
      <selection activeCell="L20" sqref="L20"/>
    </sheetView>
  </sheetViews>
  <sheetFormatPr defaultColWidth="9" defaultRowHeight="15.75" customHeight="1"/>
  <cols>
    <col min="1" max="1" width="6.66666666666667" style="48" customWidth="1"/>
    <col min="2" max="2" width="29" style="48" customWidth="1"/>
    <col min="3" max="3" width="14" style="48" customWidth="1"/>
    <col min="4" max="4" width="16" style="48" customWidth="1"/>
    <col min="5" max="5" width="8.33333333333333" style="48" customWidth="1" outlineLevel="1"/>
    <col min="6" max="6" width="10.6666666666667" style="48" customWidth="1" outlineLevel="1"/>
    <col min="7" max="7" width="11.3333333333333" style="48" customWidth="1" outlineLevel="1"/>
    <col min="8" max="9" width="19.6666666666667" style="48" customWidth="1"/>
    <col min="10" max="10" width="16.3333333333333" style="48" customWidth="1"/>
    <col min="11" max="16384" width="9" style="48"/>
  </cols>
  <sheetData>
    <row r="1" s="46" customFormat="1" ht="30" customHeight="1" spans="1:19">
      <c r="A1" s="49" t="s">
        <v>1297</v>
      </c>
      <c r="B1" s="49"/>
      <c r="C1" s="49"/>
      <c r="D1" s="49"/>
      <c r="E1" s="49"/>
      <c r="F1" s="49"/>
      <c r="G1" s="49"/>
      <c r="H1" s="49"/>
      <c r="I1" s="49"/>
      <c r="J1" s="49"/>
    </row>
    <row r="2" s="77" customFormat="1" ht="16.5" customHeight="1" spans="1:19">
      <c r="A2" s="50" t="str">
        <f>公用信息!E7</f>
        <v>评估基准日：2025年10月31日</v>
      </c>
      <c r="B2" s="50"/>
      <c r="C2" s="50"/>
      <c r="D2" s="50"/>
      <c r="E2" s="50"/>
      <c r="F2" s="50"/>
      <c r="G2" s="50"/>
      <c r="H2" s="50"/>
      <c r="I2" s="50"/>
      <c r="J2" s="51"/>
      <c r="K2" s="52"/>
      <c r="L2" s="52"/>
      <c r="M2" s="52"/>
      <c r="N2" s="52"/>
      <c r="O2" s="52"/>
      <c r="P2" s="52"/>
      <c r="Q2" s="52"/>
      <c r="R2" s="52"/>
    </row>
    <row r="3" s="77" customFormat="1" ht="16.5" customHeight="1" spans="1:19">
      <c r="A3" s="50"/>
      <c r="B3" s="50"/>
      <c r="C3" s="50"/>
      <c r="D3" s="50"/>
      <c r="E3" s="50"/>
      <c r="F3" s="50"/>
      <c r="G3" s="50"/>
      <c r="H3" s="50"/>
      <c r="I3" s="50"/>
      <c r="J3" s="53" t="s">
        <v>1298</v>
      </c>
      <c r="K3" s="52"/>
      <c r="L3" s="52"/>
      <c r="M3" s="52"/>
      <c r="N3" s="52"/>
      <c r="O3" s="52"/>
      <c r="P3" s="52"/>
      <c r="Q3" s="52"/>
      <c r="R3" s="52"/>
    </row>
    <row r="4" s="77" customFormat="1" ht="16.5" customHeight="1" spans="1:19">
      <c r="A4" s="54" t="str">
        <f>公用信息!E6</f>
        <v>被评估单位：杭州建德杭氧气体有限公司</v>
      </c>
      <c r="B4" s="54"/>
      <c r="C4" s="54"/>
      <c r="D4" s="54"/>
      <c r="E4" s="122"/>
      <c r="F4" s="122"/>
      <c r="G4" s="122"/>
      <c r="H4" s="52"/>
      <c r="I4" s="52"/>
      <c r="J4" s="55" t="e">
        <f>#REF!</f>
        <v>#REF!</v>
      </c>
      <c r="K4" s="52"/>
      <c r="L4" s="52"/>
      <c r="M4" s="52"/>
      <c r="N4" s="52"/>
      <c r="O4" s="52"/>
      <c r="P4" s="52"/>
      <c r="Q4" s="52"/>
      <c r="R4" s="52"/>
    </row>
    <row r="5" s="78" customFormat="1" ht="16.5" customHeight="1" spans="1:19">
      <c r="A5" s="56" t="s">
        <v>175</v>
      </c>
      <c r="B5" s="56" t="s">
        <v>306</v>
      </c>
      <c r="C5" s="56" t="s">
        <v>316</v>
      </c>
      <c r="D5" s="56" t="s">
        <v>315</v>
      </c>
      <c r="E5" s="110" t="s">
        <v>258</v>
      </c>
      <c r="F5" s="110" t="s">
        <v>259</v>
      </c>
      <c r="G5" s="110" t="s">
        <v>260</v>
      </c>
      <c r="H5" s="57" t="s">
        <v>111</v>
      </c>
      <c r="I5" s="56" t="s">
        <v>112</v>
      </c>
      <c r="J5" s="56" t="s">
        <v>247</v>
      </c>
      <c r="K5" s="58"/>
      <c r="L5" s="58"/>
      <c r="M5" s="58"/>
      <c r="N5" s="58"/>
      <c r="O5" s="58"/>
      <c r="P5" s="58"/>
      <c r="Q5" s="58"/>
      <c r="R5" s="58"/>
      <c r="S5" s="80"/>
    </row>
    <row r="6" s="77" customFormat="1" ht="16.5" customHeight="1" spans="1:19">
      <c r="A6" s="56"/>
      <c r="B6" s="60"/>
      <c r="C6" s="91"/>
      <c r="D6" s="56"/>
      <c r="E6" s="56"/>
      <c r="F6" s="62"/>
      <c r="G6" s="111"/>
      <c r="H6" s="62"/>
      <c r="I6" s="62"/>
      <c r="J6" s="63"/>
      <c r="K6" s="64"/>
      <c r="L6" s="64"/>
      <c r="M6" s="64"/>
      <c r="N6" s="64"/>
      <c r="O6" s="64"/>
      <c r="P6" s="64"/>
      <c r="Q6" s="64"/>
      <c r="R6" s="64"/>
      <c r="S6" s="72"/>
    </row>
    <row r="7" s="77" customFormat="1" ht="16.5" customHeight="1" spans="1:19">
      <c r="A7" s="56"/>
      <c r="B7" s="60"/>
      <c r="C7" s="91"/>
      <c r="D7" s="56"/>
      <c r="E7" s="56"/>
      <c r="F7" s="62"/>
      <c r="G7" s="111"/>
      <c r="H7" s="62"/>
      <c r="I7" s="62"/>
      <c r="J7" s="63"/>
      <c r="K7" s="64"/>
      <c r="L7" s="64"/>
      <c r="M7" s="64"/>
      <c r="N7" s="64"/>
      <c r="O7" s="64"/>
      <c r="P7" s="64"/>
      <c r="Q7" s="64"/>
      <c r="R7" s="64"/>
      <c r="S7" s="72"/>
    </row>
    <row r="8" s="77" customFormat="1" ht="16.5" customHeight="1" spans="1:19">
      <c r="A8" s="56"/>
      <c r="B8" s="60"/>
      <c r="C8" s="91"/>
      <c r="D8" s="56"/>
      <c r="E8" s="56"/>
      <c r="F8" s="62"/>
      <c r="G8" s="111"/>
      <c r="H8" s="62"/>
      <c r="I8" s="62"/>
      <c r="J8" s="63"/>
      <c r="K8" s="64"/>
      <c r="L8" s="64"/>
      <c r="M8" s="64"/>
      <c r="N8" s="64"/>
      <c r="O8" s="64"/>
      <c r="P8" s="64"/>
      <c r="Q8" s="64"/>
      <c r="R8" s="64"/>
      <c r="S8" s="72"/>
    </row>
    <row r="9" s="77" customFormat="1" ht="16.5" customHeight="1" spans="1:19">
      <c r="A9" s="56"/>
      <c r="B9" s="60"/>
      <c r="C9" s="91"/>
      <c r="D9" s="56"/>
      <c r="E9" s="56"/>
      <c r="F9" s="62"/>
      <c r="G9" s="111"/>
      <c r="H9" s="62"/>
      <c r="I9" s="62"/>
      <c r="J9" s="63"/>
      <c r="K9" s="64"/>
      <c r="L9" s="64"/>
      <c r="M9" s="64"/>
      <c r="N9" s="64"/>
      <c r="O9" s="64"/>
      <c r="P9" s="64"/>
      <c r="Q9" s="64"/>
      <c r="R9" s="64"/>
      <c r="S9" s="72"/>
    </row>
    <row r="10" s="77" customFormat="1" ht="16.5" customHeight="1" spans="1:19">
      <c r="A10" s="56"/>
      <c r="B10" s="60"/>
      <c r="C10" s="91"/>
      <c r="D10" s="56"/>
      <c r="E10" s="56"/>
      <c r="F10" s="62"/>
      <c r="G10" s="111"/>
      <c r="H10" s="62"/>
      <c r="I10" s="62"/>
      <c r="J10" s="63"/>
      <c r="K10" s="64"/>
      <c r="L10" s="64"/>
      <c r="M10" s="64"/>
      <c r="N10" s="64"/>
      <c r="O10" s="64"/>
      <c r="P10" s="64"/>
      <c r="Q10" s="64"/>
      <c r="R10" s="64"/>
      <c r="S10" s="72"/>
    </row>
    <row r="11" s="77" customFormat="1" ht="16.5" customHeight="1" spans="1:19">
      <c r="A11" s="56"/>
      <c r="B11" s="60"/>
      <c r="C11" s="91"/>
      <c r="D11" s="56"/>
      <c r="E11" s="56"/>
      <c r="F11" s="62"/>
      <c r="G11" s="111"/>
      <c r="H11" s="62"/>
      <c r="I11" s="62"/>
      <c r="J11" s="63"/>
      <c r="K11" s="64"/>
      <c r="L11" s="64"/>
      <c r="M11" s="64"/>
      <c r="N11" s="64"/>
      <c r="O11" s="64"/>
      <c r="P11" s="64"/>
      <c r="Q11" s="64"/>
      <c r="R11" s="64"/>
      <c r="S11" s="72"/>
    </row>
    <row r="12" s="77" customFormat="1" ht="16.5" customHeight="1" spans="1:19">
      <c r="A12" s="56"/>
      <c r="B12" s="60"/>
      <c r="C12" s="91"/>
      <c r="D12" s="56"/>
      <c r="E12" s="56"/>
      <c r="F12" s="62"/>
      <c r="G12" s="111"/>
      <c r="H12" s="62"/>
      <c r="I12" s="62"/>
      <c r="J12" s="63"/>
      <c r="K12" s="64"/>
      <c r="L12" s="64"/>
      <c r="M12" s="64"/>
      <c r="N12" s="64"/>
      <c r="O12" s="64"/>
      <c r="P12" s="64"/>
      <c r="Q12" s="64"/>
      <c r="R12" s="64"/>
      <c r="S12" s="72"/>
    </row>
    <row r="13" s="77" customFormat="1" ht="16.5" customHeight="1" spans="1:19">
      <c r="A13" s="56"/>
      <c r="B13" s="60"/>
      <c r="C13" s="91"/>
      <c r="D13" s="56"/>
      <c r="E13" s="56"/>
      <c r="F13" s="62"/>
      <c r="G13" s="111"/>
      <c r="H13" s="62"/>
      <c r="I13" s="62"/>
      <c r="J13" s="63"/>
      <c r="K13" s="64"/>
      <c r="L13" s="64"/>
      <c r="M13" s="64"/>
      <c r="N13" s="64"/>
      <c r="O13" s="64"/>
      <c r="P13" s="64"/>
      <c r="Q13" s="64"/>
      <c r="R13" s="64"/>
      <c r="S13" s="72"/>
    </row>
    <row r="14" s="77" customFormat="1" ht="16.5" customHeight="1" spans="1:19">
      <c r="A14" s="56"/>
      <c r="B14" s="60"/>
      <c r="C14" s="91"/>
      <c r="D14" s="56"/>
      <c r="E14" s="56"/>
      <c r="F14" s="62"/>
      <c r="G14" s="111"/>
      <c r="H14" s="62"/>
      <c r="I14" s="62"/>
      <c r="J14" s="63"/>
      <c r="K14" s="64"/>
      <c r="L14" s="64"/>
      <c r="M14" s="64"/>
      <c r="N14" s="64"/>
      <c r="O14" s="64"/>
      <c r="P14" s="64"/>
      <c r="Q14" s="64"/>
      <c r="R14" s="64"/>
      <c r="S14" s="72"/>
    </row>
    <row r="15" s="77" customFormat="1" ht="16.5" customHeight="1" spans="1:19">
      <c r="A15" s="56"/>
      <c r="B15" s="60"/>
      <c r="C15" s="91"/>
      <c r="D15" s="56"/>
      <c r="E15" s="56"/>
      <c r="F15" s="62"/>
      <c r="G15" s="111"/>
      <c r="H15" s="62"/>
      <c r="I15" s="62"/>
      <c r="J15" s="63"/>
      <c r="K15" s="64"/>
      <c r="L15" s="64"/>
      <c r="M15" s="64"/>
      <c r="N15" s="64"/>
      <c r="O15" s="64"/>
      <c r="P15" s="64"/>
      <c r="Q15" s="64"/>
      <c r="R15" s="64"/>
      <c r="S15" s="72"/>
    </row>
    <row r="16" s="77" customFormat="1" ht="16.5" customHeight="1" spans="1:19">
      <c r="A16" s="56"/>
      <c r="B16" s="60"/>
      <c r="C16" s="91"/>
      <c r="D16" s="56"/>
      <c r="E16" s="56"/>
      <c r="F16" s="62"/>
      <c r="G16" s="111"/>
      <c r="H16" s="62"/>
      <c r="I16" s="62"/>
      <c r="J16" s="63"/>
      <c r="K16" s="64"/>
      <c r="L16" s="64"/>
      <c r="M16" s="64"/>
      <c r="N16" s="64"/>
      <c r="O16" s="64"/>
      <c r="P16" s="64"/>
      <c r="Q16" s="64"/>
      <c r="R16" s="64"/>
      <c r="S16" s="72"/>
    </row>
    <row r="17" s="77" customFormat="1" ht="16.5" customHeight="1" spans="1:19">
      <c r="A17" s="56"/>
      <c r="B17" s="60"/>
      <c r="C17" s="91"/>
      <c r="D17" s="56"/>
      <c r="E17" s="56"/>
      <c r="F17" s="62"/>
      <c r="G17" s="111"/>
      <c r="H17" s="62"/>
      <c r="I17" s="62"/>
      <c r="J17" s="63"/>
      <c r="K17" s="64"/>
      <c r="L17" s="64"/>
      <c r="M17" s="64"/>
      <c r="N17" s="64"/>
      <c r="O17" s="64"/>
      <c r="P17" s="64"/>
      <c r="Q17" s="64"/>
      <c r="R17" s="64"/>
      <c r="S17" s="72"/>
    </row>
    <row r="18" s="77" customFormat="1" ht="16.5" customHeight="1" spans="1:19">
      <c r="A18" s="56"/>
      <c r="B18" s="60"/>
      <c r="C18" s="91"/>
      <c r="D18" s="56"/>
      <c r="E18" s="56"/>
      <c r="F18" s="62"/>
      <c r="G18" s="111"/>
      <c r="H18" s="62"/>
      <c r="I18" s="62"/>
      <c r="J18" s="63"/>
      <c r="K18" s="64"/>
      <c r="L18" s="64"/>
      <c r="M18" s="64"/>
      <c r="N18" s="64"/>
      <c r="O18" s="64"/>
      <c r="P18" s="64"/>
      <c r="Q18" s="64"/>
      <c r="R18" s="64"/>
      <c r="S18" s="72"/>
    </row>
    <row r="19" s="77" customFormat="1" ht="16.5" customHeight="1" spans="1:19">
      <c r="A19" s="56"/>
      <c r="B19" s="60"/>
      <c r="C19" s="91"/>
      <c r="D19" s="56"/>
      <c r="E19" s="56"/>
      <c r="F19" s="62"/>
      <c r="G19" s="111"/>
      <c r="H19" s="62"/>
      <c r="I19" s="62"/>
      <c r="J19" s="63"/>
      <c r="K19" s="64"/>
      <c r="L19" s="64"/>
      <c r="M19" s="64"/>
      <c r="N19" s="64"/>
      <c r="O19" s="64"/>
      <c r="P19" s="64"/>
      <c r="Q19" s="64"/>
      <c r="R19" s="64"/>
      <c r="S19" s="72"/>
    </row>
    <row r="20" s="77" customFormat="1" ht="16.5" customHeight="1" spans="1:19">
      <c r="A20" s="56"/>
      <c r="B20" s="60"/>
      <c r="C20" s="91"/>
      <c r="D20" s="56"/>
      <c r="E20" s="56"/>
      <c r="F20" s="62"/>
      <c r="G20" s="111"/>
      <c r="H20" s="62"/>
      <c r="I20" s="62"/>
      <c r="J20" s="63"/>
      <c r="K20" s="64"/>
      <c r="L20" s="64"/>
      <c r="M20" s="64"/>
      <c r="N20" s="64"/>
      <c r="O20" s="64"/>
      <c r="P20" s="64"/>
      <c r="Q20" s="64"/>
      <c r="R20" s="64"/>
      <c r="S20" s="72"/>
    </row>
    <row r="21" s="77" customFormat="1" ht="16.5" customHeight="1" spans="1:19">
      <c r="A21" s="56"/>
      <c r="B21" s="60"/>
      <c r="C21" s="91"/>
      <c r="D21" s="56"/>
      <c r="E21" s="56"/>
      <c r="F21" s="62"/>
      <c r="G21" s="111"/>
      <c r="H21" s="62"/>
      <c r="I21" s="62"/>
      <c r="J21" s="63"/>
      <c r="K21" s="64"/>
      <c r="L21" s="64"/>
      <c r="M21" s="64"/>
      <c r="N21" s="64"/>
      <c r="O21" s="64"/>
      <c r="P21" s="64"/>
      <c r="Q21" s="64"/>
      <c r="R21" s="64"/>
      <c r="S21" s="72"/>
    </row>
    <row r="22" s="77" customFormat="1" ht="16.5" customHeight="1" spans="1:19">
      <c r="A22" s="56"/>
      <c r="B22" s="60"/>
      <c r="C22" s="91"/>
      <c r="D22" s="56"/>
      <c r="E22" s="56"/>
      <c r="F22" s="62"/>
      <c r="G22" s="111"/>
      <c r="H22" s="62"/>
      <c r="I22" s="62"/>
      <c r="J22" s="63"/>
      <c r="K22" s="64"/>
      <c r="L22" s="64"/>
      <c r="M22" s="64"/>
      <c r="N22" s="64"/>
      <c r="O22" s="64"/>
      <c r="P22" s="64"/>
      <c r="Q22" s="64"/>
      <c r="R22" s="64"/>
      <c r="S22" s="72"/>
    </row>
    <row r="23" s="77" customFormat="1" ht="16.5" customHeight="1" spans="1:19">
      <c r="A23" s="56"/>
      <c r="B23" s="60"/>
      <c r="C23" s="91"/>
      <c r="D23" s="56"/>
      <c r="E23" s="56"/>
      <c r="F23" s="62"/>
      <c r="G23" s="111"/>
      <c r="H23" s="62"/>
      <c r="I23" s="62"/>
      <c r="J23" s="63"/>
      <c r="K23" s="64"/>
      <c r="L23" s="64"/>
      <c r="M23" s="64"/>
      <c r="N23" s="64"/>
      <c r="O23" s="64"/>
      <c r="P23" s="64"/>
      <c r="Q23" s="64"/>
      <c r="R23" s="64"/>
      <c r="S23" s="72"/>
    </row>
    <row r="24" s="77" customFormat="1" ht="16.5" customHeight="1" spans="1:19">
      <c r="A24" s="56"/>
      <c r="B24" s="60"/>
      <c r="C24" s="91"/>
      <c r="D24" s="56"/>
      <c r="E24" s="56"/>
      <c r="F24" s="62"/>
      <c r="G24" s="111"/>
      <c r="H24" s="62"/>
      <c r="I24" s="62"/>
      <c r="J24" s="63"/>
      <c r="K24" s="64"/>
      <c r="L24" s="64"/>
      <c r="M24" s="64"/>
      <c r="N24" s="64"/>
      <c r="O24" s="64"/>
      <c r="P24" s="64"/>
      <c r="Q24" s="64"/>
      <c r="R24" s="64"/>
      <c r="S24" s="72"/>
    </row>
    <row r="25" s="77" customFormat="1" ht="16.5" customHeight="1" spans="1:19">
      <c r="A25" s="56"/>
      <c r="B25" s="60"/>
      <c r="C25" s="91"/>
      <c r="D25" s="56"/>
      <c r="E25" s="56"/>
      <c r="F25" s="62"/>
      <c r="G25" s="111"/>
      <c r="H25" s="62"/>
      <c r="I25" s="62"/>
      <c r="J25" s="63"/>
      <c r="K25" s="64"/>
      <c r="L25" s="64"/>
      <c r="M25" s="64"/>
      <c r="N25" s="64"/>
      <c r="O25" s="64"/>
      <c r="P25" s="64"/>
      <c r="Q25" s="64"/>
      <c r="R25" s="64"/>
      <c r="S25" s="72"/>
    </row>
    <row r="26" s="77" customFormat="1" ht="16.5" customHeight="1" spans="1:19">
      <c r="A26" s="56"/>
      <c r="B26" s="60"/>
      <c r="C26" s="91"/>
      <c r="D26" s="56"/>
      <c r="E26" s="56"/>
      <c r="F26" s="62"/>
      <c r="G26" s="111"/>
      <c r="H26" s="62"/>
      <c r="I26" s="62"/>
      <c r="J26" s="63"/>
      <c r="K26" s="64"/>
      <c r="L26" s="64"/>
      <c r="M26" s="64"/>
      <c r="N26" s="64"/>
      <c r="O26" s="64"/>
      <c r="P26" s="64"/>
      <c r="Q26" s="64"/>
      <c r="R26" s="64"/>
      <c r="S26" s="72"/>
    </row>
    <row r="27" s="77" customFormat="1" ht="16.5" customHeight="1" spans="1:19">
      <c r="A27" s="56"/>
      <c r="B27" s="60"/>
      <c r="C27" s="91"/>
      <c r="D27" s="56"/>
      <c r="E27" s="56"/>
      <c r="F27" s="62"/>
      <c r="G27" s="111"/>
      <c r="H27" s="62"/>
      <c r="I27" s="62"/>
      <c r="J27" s="63"/>
      <c r="K27" s="64"/>
      <c r="L27" s="64"/>
      <c r="M27" s="64"/>
      <c r="N27" s="64"/>
      <c r="O27" s="64"/>
      <c r="P27" s="64"/>
      <c r="Q27" s="64"/>
      <c r="R27" s="64"/>
      <c r="S27" s="72"/>
    </row>
    <row r="28" s="77" customFormat="1" ht="16.5" customHeight="1" spans="1:19">
      <c r="A28" s="67" t="s">
        <v>309</v>
      </c>
      <c r="B28" s="57"/>
      <c r="C28" s="61"/>
      <c r="D28" s="56"/>
      <c r="E28" s="56"/>
      <c r="F28" s="62">
        <f>ROUND(SUM(F6:F27),2)</f>
        <v>0</v>
      </c>
      <c r="G28" s="56"/>
      <c r="H28" s="62">
        <f>ROUND(SUM(H6:H27),2)</f>
        <v>0</v>
      </c>
      <c r="I28" s="62">
        <f>ROUND(SUM(I6:I27),2)</f>
        <v>0</v>
      </c>
      <c r="J28" s="63"/>
      <c r="K28" s="64"/>
      <c r="L28" s="64"/>
      <c r="M28" s="64"/>
      <c r="N28" s="64"/>
      <c r="O28" s="64"/>
      <c r="P28" s="64"/>
      <c r="Q28" s="64"/>
      <c r="R28" s="64"/>
      <c r="S28" s="72"/>
    </row>
    <row r="29" customHeight="1" spans="1:19">
      <c r="A29" s="64"/>
      <c r="B29" s="64"/>
      <c r="C29" s="64"/>
      <c r="D29" s="64"/>
      <c r="E29" s="64"/>
      <c r="F29" s="64"/>
      <c r="G29" s="64"/>
      <c r="H29" s="64"/>
      <c r="I29" s="64"/>
      <c r="J29" s="64"/>
      <c r="K29" s="64"/>
      <c r="L29" s="64"/>
      <c r="M29" s="64"/>
      <c r="N29" s="64"/>
      <c r="O29" s="64"/>
      <c r="P29" s="64"/>
      <c r="Q29" s="64"/>
      <c r="R29" s="64"/>
      <c r="S29" s="65"/>
    </row>
    <row r="30" customHeight="1" spans="1:19">
      <c r="A30" s="92"/>
      <c r="B30" s="92"/>
      <c r="C30" s="92"/>
      <c r="D30" s="92"/>
      <c r="E30" s="92"/>
      <c r="F30" s="92"/>
      <c r="G30" s="92"/>
      <c r="H30" s="72" t="s">
        <v>113</v>
      </c>
      <c r="I30" s="62">
        <f>I28-H28</f>
        <v>0</v>
      </c>
      <c r="J30" s="64"/>
      <c r="K30" s="64"/>
      <c r="L30" s="64"/>
      <c r="M30" s="64"/>
      <c r="N30" s="64"/>
      <c r="O30" s="64"/>
      <c r="P30" s="64"/>
      <c r="Q30" s="64"/>
      <c r="R30" s="64"/>
      <c r="S30" s="65"/>
    </row>
    <row r="31" customHeight="1" spans="1:19">
      <c r="A31" s="64"/>
      <c r="B31" s="64"/>
      <c r="C31" s="64"/>
      <c r="D31" s="64"/>
      <c r="E31" s="64"/>
      <c r="F31" s="64"/>
      <c r="G31" s="64"/>
      <c r="H31" s="72" t="s">
        <v>1288</v>
      </c>
      <c r="I31" s="74" t="str">
        <f>IF(H28=0,"",I30/H28)</f>
        <v/>
      </c>
      <c r="J31" s="64"/>
      <c r="K31" s="64"/>
      <c r="L31" s="64"/>
      <c r="M31" s="64"/>
      <c r="N31" s="64"/>
      <c r="O31" s="64"/>
      <c r="P31" s="64"/>
      <c r="Q31" s="64"/>
      <c r="R31" s="64"/>
      <c r="S31" s="65"/>
    </row>
    <row r="32" customHeight="1" spans="1:19">
      <c r="A32" s="64"/>
      <c r="B32" s="64"/>
      <c r="C32" s="64"/>
      <c r="D32" s="64"/>
      <c r="E32" s="64"/>
      <c r="F32" s="64"/>
      <c r="G32" s="64"/>
      <c r="H32" s="64"/>
      <c r="I32" s="64"/>
      <c r="J32" s="64"/>
      <c r="K32" s="64"/>
      <c r="L32" s="64"/>
      <c r="M32" s="64"/>
      <c r="N32" s="64"/>
      <c r="O32" s="64"/>
      <c r="P32" s="64"/>
      <c r="Q32" s="64"/>
      <c r="R32" s="64"/>
      <c r="S32" s="65"/>
    </row>
    <row r="33" customHeight="1" spans="1:19">
      <c r="A33" s="64"/>
      <c r="B33" s="64"/>
      <c r="C33" s="64"/>
      <c r="D33" s="64"/>
      <c r="E33" s="64"/>
      <c r="F33" s="64"/>
      <c r="G33" s="64"/>
      <c r="H33" s="64"/>
      <c r="I33" s="64"/>
      <c r="J33" s="64"/>
      <c r="K33" s="64"/>
      <c r="L33" s="64"/>
      <c r="M33" s="64"/>
      <c r="N33" s="64"/>
      <c r="O33" s="64"/>
      <c r="P33" s="64"/>
      <c r="Q33" s="64"/>
      <c r="R33" s="64"/>
      <c r="S33" s="65"/>
    </row>
    <row r="34" customHeight="1" spans="1:19">
      <c r="A34" s="64"/>
      <c r="B34" s="64"/>
      <c r="C34" s="64"/>
      <c r="D34" s="64"/>
      <c r="E34" s="64"/>
      <c r="F34" s="64"/>
      <c r="G34" s="64"/>
      <c r="H34" s="64"/>
      <c r="I34" s="64"/>
      <c r="J34" s="64"/>
      <c r="K34" s="64"/>
      <c r="L34" s="64"/>
      <c r="M34" s="64"/>
      <c r="N34" s="64"/>
      <c r="O34" s="64"/>
      <c r="P34" s="64"/>
      <c r="Q34" s="64"/>
      <c r="R34" s="64"/>
      <c r="S34" s="65"/>
    </row>
    <row r="35" customHeight="1" spans="1:19">
      <c r="A35" s="64"/>
      <c r="B35" s="64"/>
      <c r="C35" s="64"/>
      <c r="D35" s="64"/>
      <c r="E35" s="64"/>
      <c r="F35" s="64"/>
      <c r="G35" s="64"/>
      <c r="H35" s="64"/>
      <c r="I35" s="64"/>
      <c r="J35" s="64"/>
      <c r="K35" s="64"/>
      <c r="L35" s="64"/>
      <c r="M35" s="64"/>
      <c r="N35" s="64"/>
      <c r="O35" s="64"/>
      <c r="P35" s="64"/>
      <c r="Q35" s="64"/>
      <c r="R35" s="64"/>
      <c r="S35" s="65"/>
    </row>
    <row r="36" customHeight="1" spans="1:19">
      <c r="A36" s="64"/>
      <c r="B36" s="64"/>
      <c r="C36" s="64"/>
      <c r="D36" s="64"/>
      <c r="E36" s="64"/>
      <c r="F36" s="64"/>
      <c r="G36" s="64"/>
      <c r="H36" s="64"/>
      <c r="I36" s="64"/>
      <c r="J36" s="64"/>
      <c r="K36" s="64"/>
      <c r="L36" s="64"/>
      <c r="M36" s="64"/>
      <c r="N36" s="64"/>
      <c r="O36" s="64"/>
      <c r="P36" s="64"/>
      <c r="Q36" s="64"/>
      <c r="R36" s="64"/>
      <c r="S36" s="65"/>
    </row>
    <row r="37" customHeight="1" spans="1:19">
      <c r="A37" s="64"/>
      <c r="B37" s="64"/>
      <c r="C37" s="64"/>
      <c r="D37" s="64"/>
      <c r="E37" s="64"/>
      <c r="F37" s="64"/>
      <c r="G37" s="64"/>
      <c r="H37" s="64"/>
      <c r="I37" s="64"/>
      <c r="J37" s="64"/>
      <c r="K37" s="64"/>
      <c r="L37" s="64"/>
      <c r="M37" s="64"/>
      <c r="N37" s="64"/>
      <c r="O37" s="64"/>
      <c r="P37" s="64"/>
      <c r="Q37" s="64"/>
      <c r="R37" s="64"/>
      <c r="S37" s="65"/>
    </row>
    <row r="38" customHeight="1" spans="1:19">
      <c r="A38" s="64"/>
      <c r="B38" s="64"/>
      <c r="C38" s="64"/>
      <c r="D38" s="64"/>
      <c r="E38" s="64"/>
      <c r="F38" s="64"/>
      <c r="G38" s="64"/>
      <c r="H38" s="64"/>
      <c r="I38" s="64"/>
      <c r="J38" s="64"/>
      <c r="K38" s="64"/>
      <c r="L38" s="64"/>
      <c r="M38" s="64"/>
      <c r="N38" s="64"/>
      <c r="O38" s="64"/>
      <c r="P38" s="64"/>
      <c r="Q38" s="64"/>
      <c r="R38" s="64"/>
      <c r="S38" s="65"/>
    </row>
    <row r="39" customHeight="1" spans="1:19">
      <c r="A39" s="64"/>
      <c r="B39" s="64"/>
      <c r="C39" s="64"/>
      <c r="D39" s="64"/>
      <c r="E39" s="64"/>
      <c r="F39" s="64"/>
      <c r="G39" s="64"/>
      <c r="H39" s="64"/>
      <c r="I39" s="64"/>
      <c r="J39" s="64"/>
      <c r="K39" s="64"/>
      <c r="L39" s="64"/>
      <c r="M39" s="64"/>
      <c r="N39" s="64"/>
      <c r="O39" s="64"/>
      <c r="P39" s="64"/>
      <c r="Q39" s="64"/>
      <c r="R39" s="64"/>
      <c r="S39" s="65"/>
    </row>
    <row r="40" customHeight="1" spans="1:19">
      <c r="A40" s="64"/>
      <c r="B40" s="64"/>
      <c r="C40" s="64"/>
      <c r="D40" s="64"/>
      <c r="E40" s="64"/>
      <c r="F40" s="64"/>
      <c r="G40" s="64"/>
      <c r="H40" s="64"/>
      <c r="I40" s="64"/>
      <c r="J40" s="64"/>
      <c r="K40" s="64"/>
      <c r="L40" s="64"/>
      <c r="M40" s="64"/>
      <c r="N40" s="64"/>
      <c r="O40" s="64"/>
      <c r="P40" s="64"/>
      <c r="Q40" s="64"/>
      <c r="R40" s="64"/>
      <c r="S40" s="65"/>
    </row>
    <row r="41" customHeight="1" spans="1:19">
      <c r="A41" s="64"/>
      <c r="B41" s="64"/>
      <c r="C41" s="64"/>
      <c r="D41" s="64"/>
      <c r="E41" s="64"/>
      <c r="F41" s="64"/>
      <c r="G41" s="64"/>
      <c r="H41" s="64"/>
      <c r="I41" s="64"/>
      <c r="J41" s="64"/>
      <c r="K41" s="64"/>
      <c r="L41" s="64"/>
      <c r="M41" s="64"/>
      <c r="N41" s="64"/>
      <c r="O41" s="64"/>
      <c r="P41" s="64"/>
      <c r="Q41" s="64"/>
      <c r="R41" s="64"/>
      <c r="S41" s="65"/>
    </row>
    <row r="42" customHeight="1" spans="1:19">
      <c r="A42" s="64"/>
      <c r="B42" s="64"/>
      <c r="C42" s="64"/>
      <c r="D42" s="64"/>
      <c r="E42" s="64"/>
      <c r="F42" s="64"/>
      <c r="G42" s="64"/>
      <c r="H42" s="64"/>
      <c r="I42" s="64"/>
      <c r="J42" s="64"/>
      <c r="K42" s="64"/>
      <c r="L42" s="64"/>
      <c r="M42" s="64"/>
      <c r="N42" s="64"/>
      <c r="O42" s="64"/>
      <c r="P42" s="64"/>
      <c r="Q42" s="64"/>
      <c r="R42" s="64"/>
      <c r="S42" s="65"/>
    </row>
    <row r="43" customHeight="1" spans="1:19">
      <c r="A43" s="64"/>
      <c r="B43" s="64"/>
      <c r="C43" s="64"/>
      <c r="D43" s="64"/>
      <c r="E43" s="64"/>
      <c r="F43" s="64"/>
      <c r="G43" s="64"/>
      <c r="H43" s="64"/>
      <c r="I43" s="64"/>
      <c r="J43" s="64"/>
      <c r="K43" s="64"/>
      <c r="L43" s="64"/>
      <c r="M43" s="64"/>
      <c r="N43" s="64"/>
      <c r="O43" s="64"/>
      <c r="P43" s="64"/>
      <c r="Q43" s="64"/>
      <c r="R43" s="64"/>
      <c r="S43" s="65"/>
    </row>
    <row r="44" customHeight="1" spans="1:19">
      <c r="A44" s="64"/>
      <c r="B44" s="64"/>
      <c r="C44" s="64"/>
      <c r="D44" s="64"/>
      <c r="E44" s="64"/>
      <c r="F44" s="64"/>
      <c r="G44" s="64"/>
      <c r="H44" s="64"/>
      <c r="I44" s="64"/>
      <c r="J44" s="64"/>
      <c r="K44" s="64"/>
      <c r="L44" s="64"/>
      <c r="M44" s="64"/>
      <c r="N44" s="64"/>
      <c r="O44" s="64"/>
      <c r="P44" s="64"/>
      <c r="Q44" s="64"/>
      <c r="R44" s="64"/>
      <c r="S44" s="65"/>
    </row>
    <row r="45" customHeight="1" spans="1:19">
      <c r="A45" s="64"/>
      <c r="B45" s="64"/>
      <c r="C45" s="64"/>
      <c r="D45" s="64"/>
      <c r="E45" s="64"/>
      <c r="F45" s="64"/>
      <c r="G45" s="64"/>
      <c r="H45" s="64"/>
      <c r="I45" s="64"/>
      <c r="J45" s="64"/>
      <c r="K45" s="64"/>
      <c r="L45" s="64"/>
      <c r="M45" s="64"/>
      <c r="N45" s="64"/>
      <c r="O45" s="64"/>
      <c r="P45" s="64"/>
      <c r="Q45" s="64"/>
      <c r="R45" s="64"/>
      <c r="S45" s="65"/>
    </row>
    <row r="46" customHeight="1" spans="1:19">
      <c r="A46" s="64"/>
      <c r="B46" s="64"/>
      <c r="C46" s="64"/>
      <c r="D46" s="64"/>
      <c r="E46" s="64"/>
      <c r="F46" s="64"/>
      <c r="G46" s="64"/>
      <c r="H46" s="64"/>
      <c r="I46" s="64"/>
      <c r="J46" s="64"/>
      <c r="K46" s="64"/>
      <c r="L46" s="64"/>
      <c r="M46" s="64"/>
      <c r="N46" s="64"/>
      <c r="O46" s="64"/>
      <c r="P46" s="64"/>
      <c r="Q46" s="64"/>
      <c r="R46" s="64"/>
      <c r="S46" s="65"/>
    </row>
    <row r="47" customHeight="1" spans="1:19">
      <c r="A47" s="64"/>
      <c r="B47" s="64"/>
      <c r="C47" s="64"/>
      <c r="D47" s="64"/>
      <c r="E47" s="64"/>
      <c r="F47" s="64"/>
      <c r="G47" s="64"/>
      <c r="H47" s="64"/>
      <c r="I47" s="64"/>
      <c r="J47" s="64"/>
      <c r="K47" s="64"/>
      <c r="L47" s="64"/>
      <c r="M47" s="64"/>
      <c r="N47" s="64"/>
      <c r="O47" s="64"/>
      <c r="P47" s="64"/>
      <c r="Q47" s="64"/>
      <c r="R47" s="64"/>
      <c r="S47" s="65"/>
    </row>
    <row r="48" customHeight="1" spans="1:19">
      <c r="A48" s="64"/>
      <c r="B48" s="64"/>
      <c r="C48" s="64"/>
      <c r="D48" s="64"/>
      <c r="E48" s="64"/>
      <c r="F48" s="64"/>
      <c r="G48" s="64"/>
      <c r="H48" s="64"/>
      <c r="I48" s="64"/>
      <c r="J48" s="64"/>
      <c r="K48" s="64"/>
      <c r="L48" s="64"/>
      <c r="M48" s="64"/>
      <c r="N48" s="64"/>
      <c r="O48" s="64"/>
      <c r="P48" s="64"/>
      <c r="Q48" s="64"/>
      <c r="R48" s="64"/>
      <c r="S48" s="65"/>
    </row>
    <row r="49" customHeight="1" spans="1:19">
      <c r="A49" s="64"/>
      <c r="B49" s="64"/>
      <c r="C49" s="64"/>
      <c r="D49" s="64"/>
      <c r="E49" s="64"/>
      <c r="F49" s="64"/>
      <c r="G49" s="64"/>
      <c r="H49" s="64"/>
      <c r="I49" s="64"/>
      <c r="J49" s="64"/>
      <c r="K49" s="64"/>
      <c r="L49" s="64"/>
      <c r="M49" s="64"/>
      <c r="N49" s="64"/>
      <c r="O49" s="64"/>
      <c r="P49" s="64"/>
      <c r="Q49" s="64"/>
      <c r="R49" s="64"/>
      <c r="S49" s="65"/>
    </row>
    <row r="50" customHeight="1" spans="1:19">
      <c r="A50" s="64"/>
      <c r="B50" s="64"/>
      <c r="C50" s="64"/>
      <c r="D50" s="64"/>
      <c r="E50" s="64"/>
      <c r="F50" s="64"/>
      <c r="G50" s="64"/>
      <c r="H50" s="64"/>
      <c r="I50" s="64"/>
      <c r="J50" s="64"/>
      <c r="K50" s="64"/>
      <c r="L50" s="64"/>
      <c r="M50" s="64"/>
      <c r="N50" s="64"/>
      <c r="O50" s="64"/>
      <c r="P50" s="64"/>
      <c r="Q50" s="64"/>
      <c r="R50" s="64"/>
      <c r="S50" s="65"/>
    </row>
    <row r="51" customHeight="1" spans="1:19">
      <c r="A51" s="64"/>
      <c r="B51" s="64"/>
      <c r="C51" s="64"/>
      <c r="D51" s="64"/>
      <c r="E51" s="64"/>
      <c r="F51" s="64"/>
      <c r="G51" s="64"/>
      <c r="H51" s="64"/>
      <c r="I51" s="64"/>
      <c r="J51" s="64"/>
      <c r="K51" s="64"/>
      <c r="L51" s="64"/>
      <c r="M51" s="64"/>
      <c r="N51" s="64"/>
      <c r="O51" s="64"/>
      <c r="P51" s="64"/>
      <c r="Q51" s="64"/>
      <c r="R51" s="64"/>
      <c r="S51" s="65"/>
    </row>
    <row r="52" customHeight="1" spans="1:19">
      <c r="A52" s="64"/>
      <c r="B52" s="64"/>
      <c r="C52" s="64"/>
      <c r="D52" s="64"/>
      <c r="E52" s="64"/>
      <c r="F52" s="64"/>
      <c r="G52" s="64"/>
      <c r="H52" s="64"/>
      <c r="I52" s="64"/>
      <c r="J52" s="64"/>
      <c r="K52" s="64"/>
      <c r="L52" s="64"/>
      <c r="M52" s="64"/>
      <c r="N52" s="64"/>
      <c r="O52" s="64"/>
      <c r="P52" s="64"/>
      <c r="Q52" s="64"/>
      <c r="R52" s="64"/>
      <c r="S52" s="65"/>
    </row>
    <row r="53" customHeight="1" spans="1:19">
      <c r="A53" s="64"/>
      <c r="B53" s="64"/>
      <c r="C53" s="64"/>
      <c r="D53" s="64"/>
      <c r="E53" s="64"/>
      <c r="F53" s="64"/>
      <c r="G53" s="64"/>
      <c r="H53" s="64"/>
      <c r="I53" s="64"/>
      <c r="J53" s="64"/>
      <c r="K53" s="64"/>
      <c r="L53" s="64"/>
      <c r="M53" s="64"/>
      <c r="N53" s="64"/>
      <c r="O53" s="64"/>
      <c r="P53" s="64"/>
      <c r="Q53" s="64"/>
      <c r="R53" s="64"/>
      <c r="S53" s="65"/>
    </row>
    <row r="54" customHeight="1" spans="1:19">
      <c r="A54" s="64"/>
      <c r="B54" s="64"/>
      <c r="C54" s="64"/>
      <c r="D54" s="64"/>
      <c r="E54" s="64"/>
      <c r="F54" s="64"/>
      <c r="G54" s="64"/>
      <c r="H54" s="64"/>
      <c r="I54" s="64"/>
      <c r="J54" s="64"/>
      <c r="K54" s="64"/>
      <c r="L54" s="64"/>
      <c r="M54" s="64"/>
      <c r="N54" s="64"/>
      <c r="O54" s="64"/>
      <c r="P54" s="64"/>
      <c r="Q54" s="64"/>
      <c r="R54" s="64"/>
      <c r="S54" s="65"/>
    </row>
    <row r="55" customHeight="1" spans="1:19">
      <c r="A55" s="64"/>
      <c r="B55" s="64"/>
      <c r="C55" s="64"/>
      <c r="D55" s="64"/>
      <c r="E55" s="64"/>
      <c r="F55" s="64"/>
      <c r="G55" s="64"/>
      <c r="H55" s="64"/>
      <c r="I55" s="64"/>
      <c r="J55" s="64"/>
      <c r="K55" s="64"/>
      <c r="L55" s="64"/>
      <c r="M55" s="64"/>
      <c r="N55" s="64"/>
      <c r="O55" s="64"/>
      <c r="P55" s="64"/>
      <c r="Q55" s="64"/>
      <c r="R55" s="64"/>
      <c r="S55" s="65"/>
    </row>
    <row r="56" customHeight="1" spans="1:19">
      <c r="A56" s="64"/>
      <c r="B56" s="64"/>
      <c r="C56" s="64"/>
      <c r="D56" s="64"/>
      <c r="E56" s="64"/>
      <c r="F56" s="64"/>
      <c r="G56" s="64"/>
      <c r="H56" s="64"/>
      <c r="I56" s="64"/>
      <c r="J56" s="64"/>
      <c r="K56" s="64"/>
      <c r="L56" s="64"/>
      <c r="M56" s="64"/>
      <c r="N56" s="64"/>
      <c r="O56" s="64"/>
      <c r="P56" s="64"/>
      <c r="Q56" s="64"/>
      <c r="R56" s="64"/>
      <c r="S56" s="65"/>
    </row>
    <row r="57" customHeight="1" spans="1:19">
      <c r="A57" s="64"/>
      <c r="B57" s="64"/>
      <c r="C57" s="64"/>
      <c r="D57" s="64"/>
      <c r="E57" s="64"/>
      <c r="F57" s="64"/>
      <c r="G57" s="64"/>
      <c r="H57" s="64"/>
      <c r="I57" s="64"/>
      <c r="J57" s="64"/>
      <c r="K57" s="64"/>
      <c r="L57" s="64"/>
      <c r="M57" s="64"/>
      <c r="N57" s="64"/>
      <c r="O57" s="64"/>
      <c r="P57" s="64"/>
      <c r="Q57" s="64"/>
      <c r="R57" s="64"/>
      <c r="S57" s="65"/>
    </row>
    <row r="58" customHeight="1" spans="1:19">
      <c r="A58" s="64"/>
      <c r="B58" s="64"/>
      <c r="C58" s="64"/>
      <c r="D58" s="64"/>
      <c r="E58" s="64"/>
      <c r="F58" s="64"/>
      <c r="G58" s="64"/>
      <c r="H58" s="64"/>
      <c r="I58" s="64"/>
      <c r="J58" s="64"/>
      <c r="K58" s="64"/>
      <c r="L58" s="64"/>
      <c r="M58" s="64"/>
      <c r="N58" s="64"/>
      <c r="O58" s="64"/>
      <c r="P58" s="64"/>
      <c r="Q58" s="64"/>
      <c r="R58" s="64"/>
      <c r="S58" s="65"/>
    </row>
    <row r="59" customHeight="1" spans="1:19">
      <c r="A59" s="64"/>
      <c r="B59" s="64"/>
      <c r="C59" s="64"/>
      <c r="D59" s="64"/>
      <c r="E59" s="64"/>
      <c r="F59" s="64"/>
      <c r="G59" s="64"/>
      <c r="H59" s="64"/>
      <c r="I59" s="64"/>
      <c r="J59" s="64"/>
      <c r="K59" s="64"/>
      <c r="L59" s="64"/>
      <c r="M59" s="64"/>
      <c r="N59" s="64"/>
      <c r="O59" s="64"/>
      <c r="P59" s="64"/>
      <c r="Q59" s="64"/>
      <c r="R59" s="64"/>
      <c r="S59" s="65"/>
    </row>
    <row r="60" customHeight="1" spans="1:19">
      <c r="A60" s="64"/>
      <c r="B60" s="64"/>
      <c r="C60" s="64"/>
      <c r="D60" s="64"/>
      <c r="E60" s="64"/>
      <c r="F60" s="64"/>
      <c r="G60" s="64"/>
      <c r="H60" s="64"/>
      <c r="I60" s="64"/>
      <c r="J60" s="64"/>
      <c r="K60" s="64"/>
      <c r="L60" s="64"/>
      <c r="M60" s="64"/>
      <c r="N60" s="64"/>
      <c r="O60" s="64"/>
      <c r="P60" s="64"/>
      <c r="Q60" s="64"/>
      <c r="R60" s="64"/>
      <c r="S60" s="65"/>
    </row>
    <row r="61" customHeight="1" spans="1:19">
      <c r="A61" s="64"/>
      <c r="B61" s="64"/>
      <c r="C61" s="64"/>
      <c r="D61" s="64"/>
      <c r="E61" s="64"/>
      <c r="F61" s="64"/>
      <c r="G61" s="64"/>
      <c r="H61" s="64"/>
      <c r="I61" s="64"/>
      <c r="J61" s="64"/>
      <c r="K61" s="64"/>
      <c r="L61" s="64"/>
      <c r="M61" s="64"/>
      <c r="N61" s="64"/>
      <c r="O61" s="64"/>
      <c r="P61" s="64"/>
      <c r="Q61" s="64"/>
      <c r="R61" s="64"/>
      <c r="S61" s="65"/>
    </row>
    <row r="62" customHeight="1" spans="1:19">
      <c r="A62" s="64"/>
      <c r="B62" s="64"/>
      <c r="C62" s="64"/>
      <c r="D62" s="64"/>
      <c r="E62" s="64"/>
      <c r="F62" s="64"/>
      <c r="G62" s="64"/>
      <c r="H62" s="64"/>
      <c r="I62" s="64"/>
      <c r="J62" s="64"/>
      <c r="K62" s="64"/>
      <c r="L62" s="64"/>
      <c r="M62" s="64"/>
      <c r="N62" s="64"/>
      <c r="O62" s="64"/>
      <c r="P62" s="64"/>
      <c r="Q62" s="64"/>
      <c r="R62" s="64"/>
      <c r="S62" s="65"/>
    </row>
    <row r="63" customHeight="1" spans="1:19">
      <c r="A63" s="64"/>
      <c r="B63" s="64"/>
      <c r="C63" s="64"/>
      <c r="D63" s="64"/>
      <c r="E63" s="64"/>
      <c r="F63" s="64"/>
      <c r="G63" s="64"/>
      <c r="H63" s="64"/>
      <c r="I63" s="64"/>
      <c r="J63" s="64"/>
      <c r="K63" s="64"/>
      <c r="L63" s="64"/>
      <c r="M63" s="64"/>
      <c r="N63" s="64"/>
      <c r="O63" s="64"/>
      <c r="P63" s="64"/>
      <c r="Q63" s="64"/>
      <c r="R63" s="64"/>
      <c r="S63" s="65"/>
    </row>
    <row r="64" customHeight="1" spans="1:19">
      <c r="A64" s="64"/>
      <c r="B64" s="64"/>
      <c r="C64" s="64"/>
      <c r="D64" s="64"/>
      <c r="E64" s="64"/>
      <c r="F64" s="64"/>
      <c r="G64" s="64"/>
      <c r="H64" s="64"/>
      <c r="I64" s="64"/>
      <c r="J64" s="64"/>
      <c r="K64" s="64"/>
      <c r="L64" s="64"/>
      <c r="M64" s="64"/>
      <c r="N64" s="64"/>
      <c r="O64" s="64"/>
      <c r="P64" s="64"/>
      <c r="Q64" s="64"/>
      <c r="R64" s="64"/>
      <c r="S64" s="65"/>
    </row>
    <row r="65" customHeight="1" spans="1:19">
      <c r="A65" s="64"/>
      <c r="B65" s="64"/>
      <c r="C65" s="64"/>
      <c r="D65" s="64"/>
      <c r="E65" s="64"/>
      <c r="F65" s="64"/>
      <c r="G65" s="64"/>
      <c r="H65" s="64"/>
      <c r="I65" s="64"/>
      <c r="J65" s="64"/>
      <c r="K65" s="64"/>
      <c r="L65" s="64"/>
      <c r="M65" s="64"/>
      <c r="N65" s="64"/>
      <c r="O65" s="64"/>
      <c r="P65" s="64"/>
      <c r="Q65" s="64"/>
      <c r="R65" s="64"/>
      <c r="S65" s="65"/>
    </row>
    <row r="66" customHeight="1" spans="1:19">
      <c r="A66" s="64"/>
      <c r="B66" s="64"/>
      <c r="C66" s="64"/>
      <c r="D66" s="64"/>
      <c r="E66" s="64"/>
      <c r="F66" s="64"/>
      <c r="G66" s="64"/>
      <c r="H66" s="64"/>
      <c r="I66" s="64"/>
      <c r="J66" s="64"/>
      <c r="K66" s="64"/>
      <c r="L66" s="64"/>
      <c r="M66" s="64"/>
      <c r="N66" s="64"/>
      <c r="O66" s="64"/>
      <c r="P66" s="64"/>
      <c r="Q66" s="64"/>
      <c r="R66" s="64"/>
      <c r="S66" s="65"/>
    </row>
    <row r="67" customHeight="1" spans="1:19">
      <c r="A67" s="64"/>
      <c r="B67" s="64"/>
      <c r="C67" s="64"/>
      <c r="D67" s="64"/>
      <c r="E67" s="64"/>
      <c r="F67" s="64"/>
      <c r="G67" s="64"/>
      <c r="H67" s="64"/>
      <c r="I67" s="64"/>
      <c r="J67" s="64"/>
      <c r="K67" s="64"/>
      <c r="L67" s="64"/>
      <c r="M67" s="64"/>
      <c r="N67" s="64"/>
      <c r="O67" s="64"/>
      <c r="P67" s="64"/>
      <c r="Q67" s="64"/>
      <c r="R67" s="64"/>
      <c r="S67" s="65"/>
    </row>
    <row r="68" customHeight="1" spans="1:19">
      <c r="A68" s="64"/>
      <c r="B68" s="64"/>
      <c r="C68" s="64"/>
      <c r="D68" s="64"/>
      <c r="E68" s="64"/>
      <c r="F68" s="64"/>
      <c r="G68" s="64"/>
      <c r="H68" s="64"/>
      <c r="I68" s="64"/>
      <c r="J68" s="64"/>
      <c r="K68" s="64"/>
      <c r="L68" s="64"/>
      <c r="M68" s="64"/>
      <c r="N68" s="64"/>
      <c r="O68" s="64"/>
      <c r="P68" s="64"/>
      <c r="Q68" s="64"/>
      <c r="R68" s="64"/>
      <c r="S68" s="65"/>
    </row>
    <row r="69" customHeight="1" spans="1:19">
      <c r="A69" s="64"/>
      <c r="B69" s="64"/>
      <c r="C69" s="64"/>
      <c r="D69" s="64"/>
      <c r="E69" s="64"/>
      <c r="F69" s="64"/>
      <c r="G69" s="64"/>
      <c r="H69" s="64"/>
      <c r="I69" s="64"/>
      <c r="J69" s="64"/>
      <c r="K69" s="64"/>
      <c r="L69" s="64"/>
      <c r="M69" s="64"/>
      <c r="N69" s="64"/>
      <c r="O69" s="64"/>
      <c r="P69" s="64"/>
      <c r="Q69" s="64"/>
      <c r="R69" s="64"/>
      <c r="S69" s="65"/>
    </row>
    <row r="70" customHeight="1" spans="1:19">
      <c r="A70" s="64"/>
      <c r="B70" s="64"/>
      <c r="C70" s="64"/>
      <c r="D70" s="64"/>
      <c r="E70" s="64"/>
      <c r="F70" s="64"/>
      <c r="G70" s="64"/>
      <c r="H70" s="64"/>
      <c r="I70" s="64"/>
      <c r="J70" s="64"/>
      <c r="K70" s="64"/>
      <c r="L70" s="64"/>
      <c r="M70" s="64"/>
      <c r="N70" s="64"/>
      <c r="O70" s="64"/>
      <c r="P70" s="64"/>
      <c r="Q70" s="64"/>
      <c r="R70" s="64"/>
      <c r="S70" s="65"/>
    </row>
    <row r="71" customHeight="1" spans="1:19">
      <c r="A71" s="64"/>
      <c r="B71" s="64"/>
      <c r="C71" s="64"/>
      <c r="D71" s="64"/>
      <c r="E71" s="64"/>
      <c r="F71" s="64"/>
      <c r="G71" s="64"/>
      <c r="H71" s="64"/>
      <c r="I71" s="64"/>
      <c r="J71" s="64"/>
      <c r="K71" s="64"/>
      <c r="L71" s="64"/>
      <c r="M71" s="64"/>
      <c r="N71" s="64"/>
      <c r="O71" s="64"/>
      <c r="P71" s="64"/>
      <c r="Q71" s="64"/>
      <c r="R71" s="64"/>
      <c r="S71" s="65"/>
    </row>
    <row r="72" customHeight="1" spans="1:19">
      <c r="A72" s="64"/>
      <c r="B72" s="64"/>
      <c r="C72" s="64"/>
      <c r="D72" s="64"/>
      <c r="E72" s="64"/>
      <c r="F72" s="64"/>
      <c r="G72" s="64"/>
      <c r="H72" s="64"/>
      <c r="I72" s="64"/>
      <c r="J72" s="64"/>
      <c r="K72" s="64"/>
      <c r="L72" s="64"/>
      <c r="M72" s="64"/>
      <c r="N72" s="64"/>
      <c r="O72" s="64"/>
      <c r="P72" s="64"/>
      <c r="Q72" s="64"/>
      <c r="R72" s="64"/>
      <c r="S72" s="65"/>
    </row>
    <row r="73" customHeight="1" spans="1:19">
      <c r="A73" s="75"/>
      <c r="B73" s="75"/>
      <c r="C73" s="75"/>
      <c r="D73" s="75"/>
      <c r="E73" s="75"/>
      <c r="F73" s="75"/>
      <c r="G73" s="75"/>
      <c r="H73" s="75"/>
      <c r="I73" s="75"/>
      <c r="J73" s="75"/>
      <c r="K73" s="75"/>
      <c r="L73" s="75"/>
      <c r="M73" s="75"/>
      <c r="N73" s="75"/>
      <c r="O73" s="75"/>
      <c r="P73" s="75"/>
      <c r="Q73" s="75"/>
      <c r="R73" s="75"/>
      <c r="S73" s="65"/>
    </row>
    <row r="74" customHeight="1" spans="1:19">
      <c r="A74" s="75"/>
      <c r="B74" s="75"/>
      <c r="C74" s="75"/>
      <c r="D74" s="75"/>
      <c r="E74" s="75"/>
      <c r="F74" s="75"/>
      <c r="G74" s="75"/>
      <c r="H74" s="75"/>
      <c r="I74" s="75"/>
      <c r="J74" s="75"/>
      <c r="K74" s="75"/>
      <c r="L74" s="75"/>
      <c r="M74" s="75"/>
      <c r="N74" s="75"/>
      <c r="O74" s="75"/>
      <c r="P74" s="75"/>
      <c r="Q74" s="75"/>
      <c r="R74" s="75"/>
      <c r="S74" s="65"/>
    </row>
    <row r="75" customHeight="1" spans="1:19">
      <c r="A75" s="75"/>
      <c r="B75" s="75"/>
      <c r="C75" s="75"/>
      <c r="D75" s="75"/>
      <c r="E75" s="75"/>
      <c r="F75" s="75"/>
      <c r="G75" s="75"/>
      <c r="H75" s="75"/>
      <c r="I75" s="75"/>
      <c r="J75" s="75"/>
      <c r="K75" s="75"/>
      <c r="L75" s="75"/>
      <c r="M75" s="75"/>
      <c r="N75" s="75"/>
      <c r="O75" s="75"/>
      <c r="P75" s="75"/>
      <c r="Q75" s="75"/>
      <c r="R75" s="75"/>
      <c r="S75" s="65"/>
    </row>
    <row r="76" customHeight="1" spans="1:19">
      <c r="A76" s="75"/>
      <c r="B76" s="75"/>
      <c r="C76" s="75"/>
      <c r="D76" s="75"/>
      <c r="E76" s="75"/>
      <c r="F76" s="75"/>
      <c r="G76" s="75"/>
      <c r="H76" s="75"/>
      <c r="I76" s="75"/>
      <c r="J76" s="75"/>
      <c r="K76" s="75"/>
      <c r="L76" s="75"/>
      <c r="M76" s="75"/>
      <c r="N76" s="75"/>
      <c r="O76" s="75"/>
      <c r="P76" s="75"/>
      <c r="Q76" s="75"/>
      <c r="R76" s="75"/>
      <c r="S76" s="65"/>
    </row>
    <row r="77" customHeight="1" spans="1:19">
      <c r="A77" s="75"/>
      <c r="B77" s="75"/>
      <c r="C77" s="75"/>
      <c r="D77" s="75"/>
      <c r="E77" s="75"/>
      <c r="F77" s="75"/>
      <c r="G77" s="75"/>
      <c r="H77" s="75"/>
      <c r="I77" s="75"/>
      <c r="J77" s="75"/>
      <c r="K77" s="75"/>
      <c r="L77" s="75"/>
      <c r="M77" s="75"/>
      <c r="N77" s="75"/>
      <c r="O77" s="75"/>
      <c r="P77" s="75"/>
      <c r="Q77" s="75"/>
      <c r="R77" s="75"/>
      <c r="S77" s="65"/>
    </row>
    <row r="78" customHeight="1" spans="1:19">
      <c r="A78" s="76"/>
      <c r="B78" s="76"/>
      <c r="C78" s="76"/>
      <c r="D78" s="76"/>
      <c r="E78" s="76"/>
      <c r="F78" s="76"/>
      <c r="G78" s="76"/>
      <c r="H78" s="76"/>
      <c r="I78" s="76"/>
      <c r="J78" s="76"/>
      <c r="K78" s="76"/>
      <c r="L78" s="76"/>
      <c r="M78" s="76"/>
      <c r="N78" s="76"/>
      <c r="O78" s="76"/>
      <c r="P78" s="76"/>
      <c r="Q78" s="76"/>
      <c r="R78" s="76"/>
    </row>
    <row r="79" customHeight="1" spans="1:19">
      <c r="A79" s="76"/>
      <c r="B79" s="76"/>
      <c r="C79" s="76"/>
      <c r="D79" s="76"/>
      <c r="E79" s="76"/>
      <c r="F79" s="76"/>
      <c r="G79" s="76"/>
      <c r="H79" s="76"/>
      <c r="I79" s="76"/>
      <c r="J79" s="76"/>
      <c r="K79" s="76"/>
      <c r="L79" s="76"/>
      <c r="M79" s="76"/>
      <c r="N79" s="76"/>
      <c r="O79" s="76"/>
      <c r="P79" s="76"/>
      <c r="Q79" s="76"/>
      <c r="R79" s="76"/>
    </row>
    <row r="80" customHeight="1" spans="1:19">
      <c r="A80" s="76"/>
      <c r="B80" s="76"/>
      <c r="C80" s="76"/>
      <c r="D80" s="76"/>
      <c r="E80" s="76"/>
      <c r="F80" s="76"/>
      <c r="G80" s="76"/>
      <c r="H80" s="76"/>
      <c r="I80" s="76"/>
      <c r="J80" s="76"/>
      <c r="K80" s="76"/>
      <c r="L80" s="76"/>
      <c r="M80" s="76"/>
      <c r="N80" s="76"/>
      <c r="O80" s="76"/>
      <c r="P80" s="76"/>
      <c r="Q80" s="76"/>
      <c r="R80" s="76"/>
    </row>
    <row r="81" customHeight="1" spans="1:18">
      <c r="A81" s="76"/>
      <c r="B81" s="76"/>
      <c r="C81" s="76"/>
      <c r="D81" s="76"/>
      <c r="E81" s="76"/>
      <c r="F81" s="76"/>
      <c r="G81" s="76"/>
      <c r="H81" s="76"/>
      <c r="I81" s="76"/>
      <c r="J81" s="76"/>
      <c r="K81" s="76"/>
      <c r="L81" s="76"/>
      <c r="M81" s="76"/>
      <c r="N81" s="76"/>
      <c r="O81" s="76"/>
      <c r="P81" s="76"/>
      <c r="Q81" s="76"/>
      <c r="R81" s="76"/>
    </row>
    <row r="82" customHeight="1" spans="1:18">
      <c r="A82" s="76"/>
      <c r="B82" s="76"/>
      <c r="C82" s="76"/>
      <c r="D82" s="76"/>
      <c r="E82" s="76"/>
      <c r="F82" s="76"/>
      <c r="G82" s="76"/>
      <c r="H82" s="76"/>
      <c r="I82" s="76"/>
      <c r="J82" s="76"/>
      <c r="K82" s="76"/>
      <c r="L82" s="76"/>
      <c r="M82" s="76"/>
      <c r="N82" s="76"/>
      <c r="O82" s="76"/>
      <c r="P82" s="76"/>
      <c r="Q82" s="76"/>
      <c r="R82" s="76"/>
    </row>
    <row r="83" customHeight="1" spans="1:18">
      <c r="A83" s="76"/>
      <c r="B83" s="76"/>
      <c r="C83" s="76"/>
      <c r="D83" s="76"/>
      <c r="E83" s="76"/>
      <c r="F83" s="76"/>
      <c r="G83" s="76"/>
      <c r="H83" s="76"/>
      <c r="I83" s="76"/>
      <c r="J83" s="76"/>
      <c r="K83" s="76"/>
      <c r="L83" s="76"/>
      <c r="M83" s="76"/>
      <c r="N83" s="76"/>
      <c r="O83" s="76"/>
      <c r="P83" s="76"/>
      <c r="Q83" s="76"/>
      <c r="R83" s="76"/>
    </row>
    <row r="84" customHeight="1" spans="1:18">
      <c r="A84" s="76"/>
      <c r="B84" s="76"/>
      <c r="C84" s="76"/>
      <c r="D84" s="76"/>
      <c r="E84" s="76"/>
      <c r="F84" s="76"/>
      <c r="G84" s="76"/>
      <c r="H84" s="76"/>
      <c r="I84" s="76"/>
      <c r="J84" s="76"/>
      <c r="K84" s="76"/>
      <c r="L84" s="76"/>
      <c r="M84" s="76"/>
      <c r="N84" s="76"/>
      <c r="O84" s="76"/>
      <c r="P84" s="76"/>
      <c r="Q84" s="76"/>
      <c r="R84" s="76"/>
    </row>
    <row r="85" customHeight="1" spans="1:18">
      <c r="A85" s="76"/>
      <c r="B85" s="76"/>
      <c r="C85" s="76"/>
      <c r="D85" s="76"/>
      <c r="E85" s="76"/>
      <c r="F85" s="76"/>
      <c r="G85" s="76"/>
      <c r="H85" s="76"/>
      <c r="I85" s="76"/>
      <c r="J85" s="76"/>
      <c r="K85" s="76"/>
      <c r="L85" s="76"/>
      <c r="M85" s="76"/>
      <c r="N85" s="76"/>
      <c r="O85" s="76"/>
      <c r="P85" s="76"/>
      <c r="Q85" s="76"/>
      <c r="R85" s="76"/>
    </row>
    <row r="86" customHeight="1" spans="1:18">
      <c r="A86" s="76"/>
      <c r="B86" s="76"/>
      <c r="C86" s="76"/>
      <c r="D86" s="76"/>
      <c r="E86" s="76"/>
      <c r="F86" s="76"/>
      <c r="G86" s="76"/>
      <c r="H86" s="76"/>
      <c r="I86" s="76"/>
      <c r="J86" s="76"/>
      <c r="K86" s="76"/>
      <c r="L86" s="76"/>
      <c r="M86" s="76"/>
      <c r="N86" s="76"/>
      <c r="O86" s="76"/>
      <c r="P86" s="76"/>
      <c r="Q86" s="76"/>
      <c r="R86" s="76"/>
    </row>
    <row r="87" customHeight="1" spans="1:18">
      <c r="A87" s="76"/>
      <c r="B87" s="76"/>
      <c r="C87" s="76"/>
      <c r="D87" s="76"/>
      <c r="E87" s="76"/>
      <c r="F87" s="76"/>
      <c r="G87" s="76"/>
      <c r="H87" s="76"/>
      <c r="I87" s="76"/>
      <c r="J87" s="76"/>
      <c r="K87" s="76"/>
      <c r="L87" s="76"/>
      <c r="M87" s="76"/>
      <c r="N87" s="76"/>
      <c r="O87" s="76"/>
      <c r="P87" s="76"/>
      <c r="Q87" s="76"/>
      <c r="R87" s="76"/>
    </row>
  </sheetData>
  <mergeCells count="5">
    <mergeCell ref="A1:J1"/>
    <mergeCell ref="A2:J2"/>
    <mergeCell ref="A4:D4"/>
    <mergeCell ref="A28:B28"/>
    <mergeCell ref="A30:D30"/>
  </mergeCells>
  <printOptions horizontalCentered="1"/>
  <pageMargins left="0.590551181102362" right="0.590551181102362" top="0.866141732283464" bottom="0.866141732283464" header="0.47244094488189" footer="0.590551181102362"/>
  <pageSetup paperSize="9" scale="83" fitToHeight="0" orientation="landscape" blackAndWhite="1"/>
  <headerFooter scaleWithDoc="0">
    <oddFooter>&amp;L&amp;"宋体,常规"&amp;11被评估单位填表人：
填表日期：2015年  月&amp;R&amp;"宋体,常规"&amp;11评估人员：</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P89"/>
  <sheetViews>
    <sheetView view="pageBreakPreview" zoomScaleNormal="100" workbookViewId="0">
      <selection activeCell="F4" sqref="F4:G4"/>
    </sheetView>
  </sheetViews>
  <sheetFormatPr defaultColWidth="9" defaultRowHeight="15.75" customHeight="1"/>
  <cols>
    <col min="1" max="1" width="5.33333333333333" style="48" customWidth="1"/>
    <col min="2" max="2" width="21.3333333333333" style="48" customWidth="1"/>
    <col min="3" max="3" width="13" style="48" customWidth="1"/>
    <col min="4" max="4" width="9.16666666666667" style="48" customWidth="1"/>
    <col min="5" max="6" width="12" style="48" customWidth="1" outlineLevel="1"/>
    <col min="7" max="7" width="15.6666666666667" style="48" customWidth="1"/>
    <col min="8" max="8" width="14.3333333333333" style="48" customWidth="1"/>
    <col min="9" max="9" width="11.6666666666667" style="48" customWidth="1"/>
    <col min="10" max="10" width="8.66666666666667" style="48" customWidth="1"/>
    <col min="11" max="16384" width="9" style="48"/>
  </cols>
  <sheetData>
    <row r="1" s="46" customFormat="1" ht="30" customHeight="1" spans="1:16">
      <c r="A1" s="49" t="s">
        <v>268</v>
      </c>
      <c r="B1" s="49"/>
      <c r="C1" s="49"/>
      <c r="D1" s="49"/>
      <c r="E1" s="49"/>
      <c r="F1" s="49"/>
      <c r="G1" s="49"/>
      <c r="H1" s="49"/>
      <c r="I1" s="49"/>
      <c r="J1" s="49"/>
      <c r="K1" s="49"/>
    </row>
    <row r="2" s="77" customFormat="1" ht="16.5" customHeight="1" spans="1:16">
      <c r="A2" s="50" t="str">
        <f>公用信息!E7</f>
        <v>评估基准日：2025年10月31日</v>
      </c>
      <c r="B2" s="50"/>
      <c r="C2" s="50"/>
      <c r="D2" s="50"/>
      <c r="E2" s="50"/>
      <c r="F2" s="50"/>
      <c r="G2" s="50"/>
      <c r="H2" s="51"/>
      <c r="I2" s="51"/>
      <c r="J2" s="51"/>
      <c r="K2" s="51"/>
      <c r="L2" s="52"/>
      <c r="M2" s="52"/>
      <c r="N2" s="52"/>
      <c r="O2" s="52"/>
    </row>
    <row r="3" s="77" customFormat="1" ht="16.5" customHeight="1" spans="1:16">
      <c r="A3" s="50"/>
      <c r="B3" s="50"/>
      <c r="C3" s="50"/>
      <c r="D3" s="50"/>
      <c r="E3" s="50"/>
      <c r="F3" s="50"/>
      <c r="G3" s="50"/>
      <c r="H3" s="51"/>
      <c r="I3" s="51"/>
      <c r="J3" s="51"/>
      <c r="K3" s="53" t="s">
        <v>269</v>
      </c>
      <c r="L3" s="52"/>
      <c r="M3" s="52"/>
      <c r="N3" s="52"/>
      <c r="O3" s="52"/>
    </row>
    <row r="4" s="77" customFormat="1" ht="16.5" customHeight="1" spans="1:16">
      <c r="A4" s="90" t="str">
        <f>公用信息!E6</f>
        <v>被评估单位：杭州建德杭氧气体有限公司</v>
      </c>
      <c r="B4" s="52"/>
      <c r="C4" s="52"/>
      <c r="D4" s="52"/>
      <c r="E4" s="52"/>
      <c r="F4" s="52"/>
      <c r="G4" s="52"/>
      <c r="H4" s="52"/>
      <c r="I4" s="52"/>
      <c r="J4" s="52"/>
      <c r="K4" s="55" t="e">
        <f>#REF!</f>
        <v>#REF!</v>
      </c>
      <c r="L4" s="52"/>
      <c r="M4" s="52"/>
      <c r="N4" s="52"/>
      <c r="O4" s="52"/>
    </row>
    <row r="5" s="78" customFormat="1" ht="17.25" customHeight="1" spans="1:16">
      <c r="A5" s="56" t="s">
        <v>175</v>
      </c>
      <c r="B5" s="56" t="s">
        <v>270</v>
      </c>
      <c r="C5" s="56" t="s">
        <v>271</v>
      </c>
      <c r="D5" s="56" t="s">
        <v>258</v>
      </c>
      <c r="E5" s="56" t="s">
        <v>259</v>
      </c>
      <c r="F5" s="56" t="s">
        <v>260</v>
      </c>
      <c r="G5" s="56" t="s">
        <v>111</v>
      </c>
      <c r="H5" s="56" t="s">
        <v>112</v>
      </c>
      <c r="I5" s="56" t="s">
        <v>113</v>
      </c>
      <c r="J5" s="56" t="s">
        <v>114</v>
      </c>
      <c r="K5" s="56" t="s">
        <v>247</v>
      </c>
      <c r="L5" s="58"/>
      <c r="M5" s="58"/>
      <c r="N5" s="58"/>
      <c r="O5" s="58"/>
      <c r="P5" s="80"/>
    </row>
    <row r="6" s="78" customFormat="1" ht="17.25" customHeight="1" spans="1:16">
      <c r="A6" s="56"/>
      <c r="B6" s="380"/>
      <c r="C6" s="99"/>
      <c r="D6" s="56"/>
      <c r="E6" s="381"/>
      <c r="F6" s="382"/>
      <c r="G6" s="381"/>
      <c r="H6" s="381"/>
      <c r="I6" s="62">
        <f>H6-G6</f>
        <v>0</v>
      </c>
      <c r="J6" s="62" t="str">
        <f t="shared" ref="J6:J30" si="0">IF(G6=0,"",I6/G6*100)</f>
        <v/>
      </c>
      <c r="K6" s="56"/>
      <c r="L6" s="58"/>
      <c r="M6" s="58"/>
      <c r="N6" s="58"/>
      <c r="O6" s="58"/>
      <c r="P6" s="80"/>
    </row>
    <row r="7" s="78" customFormat="1" ht="17.25" customHeight="1" spans="1:16">
      <c r="A7" s="56"/>
      <c r="B7" s="380"/>
      <c r="C7" s="56"/>
      <c r="D7" s="56"/>
      <c r="E7" s="381"/>
      <c r="F7" s="382"/>
      <c r="G7" s="381"/>
      <c r="H7" s="381"/>
      <c r="I7" s="62">
        <f t="shared" ref="I7:I30" si="1">H7-G7</f>
        <v>0</v>
      </c>
      <c r="J7" s="62" t="str">
        <f t="shared" si="0"/>
        <v/>
      </c>
      <c r="K7" s="56"/>
      <c r="L7" s="58"/>
      <c r="M7" s="58"/>
      <c r="N7" s="58"/>
      <c r="O7" s="58"/>
      <c r="P7" s="80"/>
    </row>
    <row r="8" s="78" customFormat="1" ht="17.25" customHeight="1" spans="1:16">
      <c r="A8" s="56"/>
      <c r="B8" s="380"/>
      <c r="C8" s="56"/>
      <c r="D8" s="56"/>
      <c r="E8" s="381"/>
      <c r="F8" s="382"/>
      <c r="G8" s="381"/>
      <c r="H8" s="381"/>
      <c r="I8" s="62">
        <f t="shared" si="1"/>
        <v>0</v>
      </c>
      <c r="J8" s="62" t="str">
        <f t="shared" si="0"/>
        <v/>
      </c>
      <c r="K8" s="56"/>
      <c r="L8" s="58"/>
      <c r="M8" s="58"/>
      <c r="N8" s="58"/>
      <c r="O8" s="58"/>
      <c r="P8" s="80"/>
    </row>
    <row r="9" s="77" customFormat="1" customHeight="1" spans="1:16">
      <c r="A9" s="56"/>
      <c r="B9" s="380"/>
      <c r="C9" s="60"/>
      <c r="D9" s="56"/>
      <c r="E9" s="95"/>
      <c r="F9" s="382"/>
      <c r="G9" s="383"/>
      <c r="H9" s="383"/>
      <c r="I9" s="62">
        <f t="shared" si="1"/>
        <v>0</v>
      </c>
      <c r="J9" s="62" t="str">
        <f t="shared" si="0"/>
        <v/>
      </c>
      <c r="K9" s="63"/>
      <c r="L9" s="64"/>
      <c r="M9" s="64"/>
      <c r="N9" s="64"/>
      <c r="O9" s="64"/>
      <c r="P9" s="72"/>
    </row>
    <row r="10" s="77" customFormat="1" customHeight="1" spans="1:16">
      <c r="A10" s="56"/>
      <c r="B10" s="380"/>
      <c r="C10" s="60"/>
      <c r="D10" s="56"/>
      <c r="E10" s="95"/>
      <c r="F10" s="382"/>
      <c r="G10" s="383"/>
      <c r="H10" s="383"/>
      <c r="I10" s="62">
        <f t="shared" si="1"/>
        <v>0</v>
      </c>
      <c r="J10" s="62" t="str">
        <f t="shared" si="0"/>
        <v/>
      </c>
      <c r="K10" s="63"/>
      <c r="L10" s="64"/>
      <c r="M10" s="64"/>
      <c r="N10" s="64"/>
      <c r="O10" s="64"/>
      <c r="P10" s="72"/>
    </row>
    <row r="11" s="77" customFormat="1" customHeight="1" spans="1:16">
      <c r="A11" s="56"/>
      <c r="B11" s="380"/>
      <c r="C11" s="60"/>
      <c r="D11" s="56"/>
      <c r="E11" s="95"/>
      <c r="F11" s="382"/>
      <c r="G11" s="383"/>
      <c r="H11" s="383"/>
      <c r="I11" s="62">
        <f t="shared" si="1"/>
        <v>0</v>
      </c>
      <c r="J11" s="62" t="str">
        <f t="shared" si="0"/>
        <v/>
      </c>
      <c r="K11" s="63"/>
      <c r="L11" s="64"/>
      <c r="M11" s="64"/>
      <c r="N11" s="64"/>
      <c r="O11" s="64"/>
      <c r="P11" s="72"/>
    </row>
    <row r="12" s="77" customFormat="1" customHeight="1" spans="1:16">
      <c r="A12" s="56"/>
      <c r="B12" s="380"/>
      <c r="C12" s="60"/>
      <c r="D12" s="56"/>
      <c r="E12" s="95"/>
      <c r="F12" s="382"/>
      <c r="G12" s="383"/>
      <c r="H12" s="383"/>
      <c r="I12" s="62">
        <f t="shared" si="1"/>
        <v>0</v>
      </c>
      <c r="J12" s="62" t="str">
        <f t="shared" si="0"/>
        <v/>
      </c>
      <c r="K12" s="63"/>
      <c r="L12" s="64"/>
      <c r="M12" s="64"/>
      <c r="N12" s="64"/>
      <c r="O12" s="64"/>
      <c r="P12" s="72"/>
    </row>
    <row r="13" s="77" customFormat="1" customHeight="1" spans="1:16">
      <c r="A13" s="56"/>
      <c r="B13" s="380"/>
      <c r="C13" s="60"/>
      <c r="D13" s="56"/>
      <c r="E13" s="95"/>
      <c r="F13" s="382"/>
      <c r="G13" s="383"/>
      <c r="H13" s="383"/>
      <c r="I13" s="62">
        <f t="shared" si="1"/>
        <v>0</v>
      </c>
      <c r="J13" s="62" t="str">
        <f t="shared" si="0"/>
        <v/>
      </c>
      <c r="K13" s="63"/>
      <c r="L13" s="64"/>
      <c r="M13" s="64"/>
      <c r="N13" s="64"/>
      <c r="O13" s="64"/>
      <c r="P13" s="72"/>
    </row>
    <row r="14" s="77" customFormat="1" customHeight="1" spans="1:16">
      <c r="A14" s="56"/>
      <c r="B14" s="380"/>
      <c r="C14" s="60"/>
      <c r="D14" s="56"/>
      <c r="E14" s="95"/>
      <c r="F14" s="382"/>
      <c r="G14" s="383"/>
      <c r="H14" s="383"/>
      <c r="I14" s="62">
        <f t="shared" si="1"/>
        <v>0</v>
      </c>
      <c r="J14" s="62" t="str">
        <f t="shared" si="0"/>
        <v/>
      </c>
      <c r="K14" s="63"/>
      <c r="L14" s="64"/>
      <c r="M14" s="64"/>
      <c r="N14" s="64"/>
      <c r="O14" s="64"/>
      <c r="P14" s="72"/>
    </row>
    <row r="15" s="77" customFormat="1" customHeight="1" spans="1:16">
      <c r="A15" s="56"/>
      <c r="B15" s="380"/>
      <c r="C15" s="60"/>
      <c r="D15" s="56"/>
      <c r="E15" s="95"/>
      <c r="F15" s="382"/>
      <c r="G15" s="383"/>
      <c r="H15" s="383"/>
      <c r="I15" s="62">
        <f t="shared" si="1"/>
        <v>0</v>
      </c>
      <c r="J15" s="62" t="str">
        <f t="shared" si="0"/>
        <v/>
      </c>
      <c r="K15" s="63"/>
      <c r="L15" s="64"/>
      <c r="M15" s="64"/>
      <c r="N15" s="64"/>
      <c r="O15" s="64"/>
      <c r="P15" s="72"/>
    </row>
    <row r="16" s="77" customFormat="1" customHeight="1" spans="1:16">
      <c r="A16" s="56"/>
      <c r="B16" s="380"/>
      <c r="C16" s="60"/>
      <c r="D16" s="56"/>
      <c r="E16" s="95"/>
      <c r="F16" s="382"/>
      <c r="G16" s="383"/>
      <c r="H16" s="383"/>
      <c r="I16" s="62">
        <f t="shared" si="1"/>
        <v>0</v>
      </c>
      <c r="J16" s="62" t="str">
        <f t="shared" si="0"/>
        <v/>
      </c>
      <c r="K16" s="63"/>
      <c r="L16" s="64"/>
      <c r="M16" s="64"/>
      <c r="N16" s="64"/>
      <c r="O16" s="64"/>
      <c r="P16" s="72"/>
    </row>
    <row r="17" s="77" customFormat="1" customHeight="1" spans="1:16">
      <c r="A17" s="56"/>
      <c r="B17" s="380"/>
      <c r="C17" s="60"/>
      <c r="D17" s="56"/>
      <c r="E17" s="95"/>
      <c r="F17" s="382"/>
      <c r="G17" s="383"/>
      <c r="H17" s="383"/>
      <c r="I17" s="62">
        <f t="shared" si="1"/>
        <v>0</v>
      </c>
      <c r="J17" s="62" t="str">
        <f t="shared" si="0"/>
        <v/>
      </c>
      <c r="K17" s="63"/>
      <c r="L17" s="64"/>
      <c r="M17" s="64"/>
      <c r="N17" s="64"/>
      <c r="O17" s="64"/>
      <c r="P17" s="72"/>
    </row>
    <row r="18" s="77" customFormat="1" customHeight="1" spans="1:16">
      <c r="A18" s="56"/>
      <c r="B18" s="380"/>
      <c r="C18" s="60"/>
      <c r="D18" s="56"/>
      <c r="E18" s="95"/>
      <c r="F18" s="382"/>
      <c r="G18" s="383"/>
      <c r="H18" s="383"/>
      <c r="I18" s="62">
        <f t="shared" si="1"/>
        <v>0</v>
      </c>
      <c r="J18" s="62" t="str">
        <f t="shared" si="0"/>
        <v/>
      </c>
      <c r="K18" s="63"/>
      <c r="L18" s="64"/>
      <c r="M18" s="64"/>
      <c r="N18" s="64"/>
      <c r="O18" s="64"/>
      <c r="P18" s="72"/>
    </row>
    <row r="19" s="77" customFormat="1" customHeight="1" spans="1:16">
      <c r="A19" s="56"/>
      <c r="B19" s="380"/>
      <c r="C19" s="60"/>
      <c r="D19" s="56"/>
      <c r="E19" s="95"/>
      <c r="F19" s="382"/>
      <c r="G19" s="383"/>
      <c r="H19" s="383"/>
      <c r="I19" s="62">
        <f t="shared" si="1"/>
        <v>0</v>
      </c>
      <c r="J19" s="62" t="str">
        <f t="shared" si="0"/>
        <v/>
      </c>
      <c r="K19" s="63"/>
      <c r="L19" s="64"/>
      <c r="M19" s="64"/>
      <c r="N19" s="64"/>
      <c r="O19" s="64"/>
      <c r="P19" s="72"/>
    </row>
    <row r="20" s="77" customFormat="1" customHeight="1" spans="1:16">
      <c r="A20" s="56"/>
      <c r="B20" s="380"/>
      <c r="C20" s="60"/>
      <c r="D20" s="56"/>
      <c r="E20" s="95"/>
      <c r="F20" s="382"/>
      <c r="G20" s="383"/>
      <c r="H20" s="383"/>
      <c r="I20" s="62">
        <f t="shared" si="1"/>
        <v>0</v>
      </c>
      <c r="J20" s="62" t="str">
        <f t="shared" si="0"/>
        <v/>
      </c>
      <c r="K20" s="63"/>
      <c r="L20" s="64"/>
      <c r="M20" s="64"/>
      <c r="N20" s="64"/>
      <c r="O20" s="64"/>
      <c r="P20" s="72"/>
    </row>
    <row r="21" s="77" customFormat="1" customHeight="1" spans="1:16">
      <c r="A21" s="56"/>
      <c r="B21" s="380"/>
      <c r="C21" s="60"/>
      <c r="D21" s="56"/>
      <c r="E21" s="95"/>
      <c r="F21" s="382"/>
      <c r="G21" s="383"/>
      <c r="H21" s="383"/>
      <c r="I21" s="62">
        <f t="shared" si="1"/>
        <v>0</v>
      </c>
      <c r="J21" s="62" t="str">
        <f t="shared" si="0"/>
        <v/>
      </c>
      <c r="K21" s="63"/>
      <c r="L21" s="64"/>
      <c r="M21" s="64"/>
      <c r="N21" s="64"/>
      <c r="O21" s="64"/>
      <c r="P21" s="72"/>
    </row>
    <row r="22" s="77" customFormat="1" customHeight="1" spans="1:16">
      <c r="A22" s="56"/>
      <c r="B22" s="380"/>
      <c r="C22" s="60"/>
      <c r="D22" s="56"/>
      <c r="E22" s="95"/>
      <c r="F22" s="382"/>
      <c r="G22" s="383"/>
      <c r="H22" s="383"/>
      <c r="I22" s="62">
        <f t="shared" si="1"/>
        <v>0</v>
      </c>
      <c r="J22" s="62" t="str">
        <f t="shared" si="0"/>
        <v/>
      </c>
      <c r="K22" s="63"/>
      <c r="L22" s="64"/>
      <c r="M22" s="64"/>
      <c r="N22" s="64"/>
      <c r="O22" s="64"/>
      <c r="P22" s="72"/>
    </row>
    <row r="23" s="77" customFormat="1" customHeight="1" spans="1:16">
      <c r="A23" s="56"/>
      <c r="B23" s="380"/>
      <c r="C23" s="60"/>
      <c r="D23" s="56"/>
      <c r="E23" s="95"/>
      <c r="F23" s="382"/>
      <c r="G23" s="383"/>
      <c r="H23" s="383"/>
      <c r="I23" s="62">
        <f t="shared" si="1"/>
        <v>0</v>
      </c>
      <c r="J23" s="62" t="str">
        <f t="shared" si="0"/>
        <v/>
      </c>
      <c r="K23" s="63"/>
      <c r="L23" s="64"/>
      <c r="M23" s="64"/>
      <c r="N23" s="64"/>
      <c r="O23" s="64"/>
      <c r="P23" s="72"/>
    </row>
    <row r="24" s="77" customFormat="1" customHeight="1" spans="1:16">
      <c r="A24" s="56"/>
      <c r="B24" s="380"/>
      <c r="C24" s="60"/>
      <c r="D24" s="56"/>
      <c r="E24" s="95"/>
      <c r="F24" s="382"/>
      <c r="G24" s="383"/>
      <c r="H24" s="383"/>
      <c r="I24" s="62">
        <f t="shared" si="1"/>
        <v>0</v>
      </c>
      <c r="J24" s="62" t="str">
        <f t="shared" si="0"/>
        <v/>
      </c>
      <c r="K24" s="63"/>
      <c r="L24" s="64"/>
      <c r="M24" s="64"/>
      <c r="N24" s="64"/>
      <c r="O24" s="64"/>
      <c r="P24" s="72"/>
    </row>
    <row r="25" s="77" customFormat="1" customHeight="1" spans="1:16">
      <c r="A25" s="56"/>
      <c r="B25" s="380"/>
      <c r="C25" s="60"/>
      <c r="D25" s="56"/>
      <c r="E25" s="95"/>
      <c r="F25" s="382"/>
      <c r="G25" s="383"/>
      <c r="H25" s="383"/>
      <c r="I25" s="62">
        <f t="shared" si="1"/>
        <v>0</v>
      </c>
      <c r="J25" s="62" t="str">
        <f t="shared" si="0"/>
        <v/>
      </c>
      <c r="K25" s="63"/>
      <c r="L25" s="64"/>
      <c r="M25" s="64"/>
      <c r="N25" s="64"/>
      <c r="O25" s="64"/>
      <c r="P25" s="72"/>
    </row>
    <row r="26" s="77" customFormat="1" customHeight="1" spans="1:16">
      <c r="A26" s="56"/>
      <c r="B26" s="380"/>
      <c r="C26" s="60"/>
      <c r="D26" s="56"/>
      <c r="E26" s="95"/>
      <c r="F26" s="382"/>
      <c r="G26" s="383"/>
      <c r="H26" s="383"/>
      <c r="I26" s="62">
        <f t="shared" si="1"/>
        <v>0</v>
      </c>
      <c r="J26" s="62" t="str">
        <f t="shared" si="0"/>
        <v/>
      </c>
      <c r="K26" s="63"/>
      <c r="L26" s="64"/>
      <c r="M26" s="64"/>
      <c r="N26" s="64"/>
      <c r="O26" s="64"/>
      <c r="P26" s="72"/>
    </row>
    <row r="27" s="77" customFormat="1" customHeight="1" spans="1:16">
      <c r="A27" s="56"/>
      <c r="B27" s="380"/>
      <c r="C27" s="60"/>
      <c r="D27" s="56"/>
      <c r="E27" s="95"/>
      <c r="F27" s="382"/>
      <c r="G27" s="383"/>
      <c r="H27" s="383"/>
      <c r="I27" s="62">
        <f t="shared" si="1"/>
        <v>0</v>
      </c>
      <c r="J27" s="62" t="str">
        <f t="shared" si="0"/>
        <v/>
      </c>
      <c r="K27" s="63"/>
      <c r="L27" s="64"/>
      <c r="M27" s="64"/>
      <c r="N27" s="64"/>
      <c r="O27" s="64"/>
      <c r="P27" s="72"/>
    </row>
    <row r="28" s="77" customFormat="1" customHeight="1" spans="1:16">
      <c r="A28" s="56"/>
      <c r="B28" s="380"/>
      <c r="C28" s="60"/>
      <c r="D28" s="56"/>
      <c r="E28" s="95"/>
      <c r="F28" s="382"/>
      <c r="G28" s="383"/>
      <c r="H28" s="383"/>
      <c r="I28" s="62">
        <f t="shared" si="1"/>
        <v>0</v>
      </c>
      <c r="J28" s="62" t="str">
        <f t="shared" si="0"/>
        <v/>
      </c>
      <c r="K28" s="63"/>
      <c r="L28" s="64"/>
      <c r="M28" s="64"/>
      <c r="N28" s="64"/>
      <c r="O28" s="64"/>
      <c r="P28" s="72"/>
    </row>
    <row r="29" s="77" customFormat="1" customHeight="1" spans="1:16">
      <c r="A29" s="56"/>
      <c r="B29" s="380"/>
      <c r="C29" s="60"/>
      <c r="D29" s="56"/>
      <c r="E29" s="95"/>
      <c r="F29" s="382"/>
      <c r="G29" s="383"/>
      <c r="H29" s="383"/>
      <c r="I29" s="62">
        <f t="shared" si="1"/>
        <v>0</v>
      </c>
      <c r="J29" s="62" t="str">
        <f t="shared" si="0"/>
        <v/>
      </c>
      <c r="K29" s="63"/>
      <c r="L29" s="64"/>
      <c r="M29" s="64"/>
      <c r="N29" s="64"/>
      <c r="O29" s="64"/>
      <c r="P29" s="72"/>
    </row>
    <row r="30" s="77" customFormat="1" customHeight="1" spans="1:16">
      <c r="A30" s="56"/>
      <c r="B30" s="380"/>
      <c r="C30" s="60"/>
      <c r="D30" s="56"/>
      <c r="E30" s="95"/>
      <c r="F30" s="382"/>
      <c r="G30" s="383"/>
      <c r="H30" s="383"/>
      <c r="I30" s="62">
        <f t="shared" si="1"/>
        <v>0</v>
      </c>
      <c r="J30" s="62" t="str">
        <f t="shared" si="0"/>
        <v/>
      </c>
      <c r="K30" s="63"/>
      <c r="L30" s="64"/>
      <c r="M30" s="64"/>
      <c r="N30" s="64"/>
      <c r="O30" s="64"/>
      <c r="P30" s="72"/>
    </row>
    <row r="31" s="77" customFormat="1" ht="17.25" customHeight="1" spans="1:16">
      <c r="A31" s="67" t="s">
        <v>267</v>
      </c>
      <c r="B31" s="57"/>
      <c r="C31" s="63"/>
      <c r="D31" s="63"/>
      <c r="E31" s="162"/>
      <c r="F31" s="63"/>
      <c r="G31" s="384">
        <f>ROUND(SUM(G6:G30),2)</f>
        <v>0</v>
      </c>
      <c r="H31" s="384">
        <f>ROUND(SUM(H6:H30),2)</f>
        <v>0</v>
      </c>
      <c r="I31" s="62">
        <f t="shared" ref="I31" si="2">H31-G31</f>
        <v>0</v>
      </c>
      <c r="J31" s="62" t="str">
        <f t="shared" ref="J31" si="3">IF(G31=0,"",I31/G31*100)</f>
        <v/>
      </c>
      <c r="K31" s="63"/>
      <c r="L31" s="64"/>
      <c r="M31" s="64"/>
      <c r="N31" s="64"/>
      <c r="O31" s="64"/>
      <c r="P31" s="72"/>
    </row>
    <row r="32" customHeight="1" spans="1:16">
      <c r="A32" s="68"/>
      <c r="B32" s="68"/>
      <c r="C32" s="68"/>
      <c r="D32" s="68"/>
      <c r="E32" s="123"/>
      <c r="F32" s="123"/>
      <c r="G32" s="84"/>
      <c r="H32" s="84"/>
      <c r="I32" s="84"/>
      <c r="J32" s="84"/>
      <c r="K32" s="84"/>
      <c r="L32" s="64"/>
      <c r="M32" s="64"/>
      <c r="N32" s="64"/>
      <c r="O32" s="64"/>
      <c r="P32" s="65"/>
    </row>
    <row r="33" customHeight="1" spans="1:16">
      <c r="A33" s="71"/>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64"/>
      <c r="B72" s="64"/>
      <c r="C72" s="64"/>
      <c r="D72" s="64"/>
      <c r="E72" s="64"/>
      <c r="F72" s="64"/>
      <c r="G72" s="64"/>
      <c r="H72" s="64"/>
      <c r="I72" s="64"/>
      <c r="J72" s="64"/>
      <c r="K72" s="64"/>
      <c r="L72" s="64"/>
      <c r="M72" s="64"/>
      <c r="N72" s="64"/>
      <c r="O72" s="64"/>
      <c r="P72" s="65"/>
    </row>
    <row r="73" customHeight="1" spans="1:16">
      <c r="A73" s="64"/>
      <c r="B73" s="64"/>
      <c r="C73" s="64"/>
      <c r="D73" s="64"/>
      <c r="E73" s="64"/>
      <c r="F73" s="64"/>
      <c r="G73" s="64"/>
      <c r="H73" s="64"/>
      <c r="I73" s="64"/>
      <c r="J73" s="64"/>
      <c r="K73" s="64"/>
      <c r="L73" s="64"/>
      <c r="M73" s="64"/>
      <c r="N73" s="64"/>
      <c r="O73" s="64"/>
      <c r="P73" s="65"/>
    </row>
    <row r="74" customHeight="1" spans="1:16">
      <c r="A74" s="64"/>
      <c r="B74" s="64"/>
      <c r="C74" s="64"/>
      <c r="D74" s="64"/>
      <c r="E74" s="64"/>
      <c r="F74" s="64"/>
      <c r="G74" s="64"/>
      <c r="H74" s="64"/>
      <c r="I74" s="64"/>
      <c r="J74" s="64"/>
      <c r="K74" s="64"/>
      <c r="L74" s="64"/>
      <c r="M74" s="64"/>
      <c r="N74" s="64"/>
      <c r="O74" s="64"/>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5"/>
      <c r="B77" s="75"/>
      <c r="C77" s="75"/>
      <c r="D77" s="75"/>
      <c r="E77" s="75"/>
      <c r="F77" s="75"/>
      <c r="G77" s="75"/>
      <c r="H77" s="75"/>
      <c r="I77" s="75"/>
      <c r="J77" s="75"/>
      <c r="K77" s="75"/>
      <c r="L77" s="75"/>
      <c r="M77" s="75"/>
      <c r="N77" s="75"/>
      <c r="O77" s="75"/>
      <c r="P77" s="65"/>
    </row>
    <row r="78" customHeight="1" spans="1:16">
      <c r="A78" s="75"/>
      <c r="B78" s="75"/>
      <c r="C78" s="75"/>
      <c r="D78" s="75"/>
      <c r="E78" s="75"/>
      <c r="F78" s="75"/>
      <c r="G78" s="75"/>
      <c r="H78" s="75"/>
      <c r="I78" s="75"/>
      <c r="J78" s="75"/>
      <c r="K78" s="75"/>
      <c r="L78" s="75"/>
      <c r="M78" s="75"/>
      <c r="N78" s="75"/>
      <c r="O78" s="75"/>
      <c r="P78" s="65"/>
    </row>
    <row r="79" customHeight="1" spans="1:16">
      <c r="A79" s="75"/>
      <c r="B79" s="75"/>
      <c r="C79" s="75"/>
      <c r="D79" s="75"/>
      <c r="E79" s="75"/>
      <c r="F79" s="75"/>
      <c r="G79" s="75"/>
      <c r="H79" s="75"/>
      <c r="I79" s="75"/>
      <c r="J79" s="75"/>
      <c r="K79" s="75"/>
      <c r="L79" s="75"/>
      <c r="M79" s="75"/>
      <c r="N79" s="75"/>
      <c r="O79" s="75"/>
      <c r="P79" s="65"/>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row r="87" customHeight="1" spans="1:15">
      <c r="A87" s="76"/>
      <c r="B87" s="76"/>
      <c r="C87" s="76"/>
      <c r="D87" s="76"/>
      <c r="E87" s="76"/>
      <c r="F87" s="76"/>
      <c r="G87" s="76"/>
      <c r="H87" s="76"/>
      <c r="I87" s="76"/>
      <c r="J87" s="76"/>
      <c r="K87" s="76"/>
      <c r="L87" s="76"/>
      <c r="M87" s="76"/>
      <c r="N87" s="76"/>
      <c r="O87" s="76"/>
    </row>
    <row r="88" customHeight="1" spans="1:15">
      <c r="A88" s="76"/>
      <c r="B88" s="76"/>
      <c r="C88" s="76"/>
      <c r="D88" s="76"/>
      <c r="E88" s="76"/>
      <c r="F88" s="76"/>
      <c r="G88" s="76"/>
      <c r="H88" s="76"/>
      <c r="I88" s="76"/>
      <c r="J88" s="76"/>
      <c r="K88" s="76"/>
      <c r="L88" s="76"/>
      <c r="M88" s="76"/>
      <c r="N88" s="76"/>
      <c r="O88" s="76"/>
    </row>
    <row r="89" customHeight="1" spans="1:15">
      <c r="A89" s="76"/>
      <c r="B89" s="76"/>
      <c r="C89" s="76"/>
      <c r="D89" s="76"/>
      <c r="E89" s="76"/>
      <c r="F89" s="76"/>
      <c r="G89" s="76"/>
      <c r="H89" s="76"/>
      <c r="I89" s="76"/>
      <c r="J89" s="76"/>
      <c r="K89" s="76"/>
      <c r="L89" s="76"/>
      <c r="M89" s="76"/>
      <c r="N89" s="76"/>
      <c r="O89" s="76"/>
    </row>
  </sheetData>
  <mergeCells count="3">
    <mergeCell ref="A1:K1"/>
    <mergeCell ref="A2:K2"/>
    <mergeCell ref="A31:B31"/>
  </mergeCells>
  <printOptions horizontalCentered="1"/>
  <pageMargins left="0.590551181102362" right="0.590551181102362" top="0.866141732283464" bottom="0.866141732283464" header="0.47244094488189" footer="0.590551181102362"/>
  <pageSetup paperSize="9" scale="95" fitToHeight="0" orientation="landscape" blackAndWhite="1"/>
  <headerFooter scaleWithDoc="0">
    <oddFooter>&amp;L&amp;"宋体,常规"&amp;11被评估单位填表人：
填表日期：2015年  月&amp;R&amp;"宋体,常规"&amp;11评估人员：</oddFooter>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4">
    <pageSetUpPr fitToPage="1"/>
  </sheetPr>
  <dimension ref="A1:N86"/>
  <sheetViews>
    <sheetView view="pageBreakPreview" zoomScaleNormal="100" workbookViewId="0">
      <selection activeCell="L20" sqref="L20"/>
    </sheetView>
  </sheetViews>
  <sheetFormatPr defaultColWidth="9" defaultRowHeight="15.75" customHeight="1"/>
  <cols>
    <col min="1" max="1" width="5.66666666666667" style="48" customWidth="1"/>
    <col min="2" max="2" width="26.8333333333333" style="48" customWidth="1"/>
    <col min="3" max="3" width="17.6666666666667" style="48" customWidth="1"/>
    <col min="4" max="4" width="15.5" style="48" customWidth="1"/>
    <col min="5" max="6" width="19" style="48" customWidth="1"/>
    <col min="7" max="7" width="15.8333333333333" style="48" customWidth="1"/>
    <col min="8" max="16384" width="9" style="48"/>
  </cols>
  <sheetData>
    <row r="1" s="46" customFormat="1" ht="30" customHeight="1" spans="1:14">
      <c r="A1" s="49" t="s">
        <v>1299</v>
      </c>
      <c r="B1" s="49"/>
      <c r="C1" s="49"/>
      <c r="D1" s="49"/>
      <c r="E1" s="49"/>
      <c r="F1" s="49"/>
      <c r="G1" s="49"/>
    </row>
    <row r="2" ht="16.5" customHeight="1" spans="1:14">
      <c r="A2" s="50" t="str">
        <f>公用信息!E7</f>
        <v>评估基准日：2025年10月31日</v>
      </c>
      <c r="B2" s="50"/>
      <c r="C2" s="50"/>
      <c r="D2" s="50"/>
      <c r="E2" s="50"/>
      <c r="F2" s="51"/>
      <c r="G2" s="51"/>
      <c r="H2" s="52"/>
      <c r="I2" s="52"/>
      <c r="J2" s="52"/>
      <c r="K2" s="52"/>
      <c r="L2" s="52"/>
      <c r="M2" s="52"/>
    </row>
    <row r="3" ht="16.5" customHeight="1" spans="1:14">
      <c r="A3" s="50"/>
      <c r="B3" s="50"/>
      <c r="C3" s="50"/>
      <c r="D3" s="50"/>
      <c r="E3" s="50"/>
      <c r="F3" s="51"/>
      <c r="G3" s="53" t="s">
        <v>1300</v>
      </c>
      <c r="H3" s="52"/>
      <c r="I3" s="52"/>
      <c r="J3" s="52"/>
      <c r="K3" s="52"/>
      <c r="L3" s="52"/>
      <c r="M3" s="52"/>
    </row>
    <row r="4" ht="16.5" customHeight="1" spans="1:14">
      <c r="A4" s="90" t="str">
        <f>公用信息!E6</f>
        <v>被评估单位：杭州建德杭氧气体有限公司</v>
      </c>
      <c r="B4" s="52"/>
      <c r="C4" s="52"/>
      <c r="D4" s="52"/>
      <c r="E4" s="52"/>
      <c r="F4" s="52"/>
      <c r="G4" s="55" t="e">
        <f>#REF!</f>
        <v>#REF!</v>
      </c>
      <c r="H4" s="52"/>
      <c r="I4" s="52"/>
      <c r="J4" s="52"/>
      <c r="K4" s="52"/>
      <c r="L4" s="52"/>
      <c r="M4" s="52"/>
    </row>
    <row r="5" s="47" customFormat="1" ht="16.5" customHeight="1" spans="1:14">
      <c r="A5" s="56" t="s">
        <v>175</v>
      </c>
      <c r="B5" s="56" t="s">
        <v>411</v>
      </c>
      <c r="C5" s="56" t="s">
        <v>316</v>
      </c>
      <c r="D5" s="56" t="s">
        <v>412</v>
      </c>
      <c r="E5" s="56" t="s">
        <v>111</v>
      </c>
      <c r="F5" s="56" t="s">
        <v>112</v>
      </c>
      <c r="G5" s="56" t="s">
        <v>247</v>
      </c>
      <c r="H5" s="58"/>
      <c r="I5" s="58"/>
      <c r="J5" s="58"/>
      <c r="K5" s="58"/>
      <c r="L5" s="58"/>
      <c r="M5" s="58"/>
      <c r="N5" s="59"/>
    </row>
    <row r="6" ht="16.5" customHeight="1" spans="1:14">
      <c r="A6" s="56"/>
      <c r="B6" s="60"/>
      <c r="C6" s="56"/>
      <c r="D6" s="56"/>
      <c r="E6" s="62"/>
      <c r="F6" s="62"/>
      <c r="G6" s="63"/>
      <c r="H6" s="64"/>
      <c r="I6" s="64"/>
      <c r="J6" s="64"/>
      <c r="K6" s="64"/>
      <c r="L6" s="64"/>
      <c r="M6" s="64"/>
      <c r="N6" s="65"/>
    </row>
    <row r="7" ht="16.5" customHeight="1" spans="1:14">
      <c r="A7" s="63"/>
      <c r="B7" s="60"/>
      <c r="C7" s="61"/>
      <c r="D7" s="61"/>
      <c r="E7" s="62"/>
      <c r="F7" s="62"/>
      <c r="G7" s="63"/>
      <c r="H7" s="64"/>
      <c r="I7" s="64"/>
      <c r="J7" s="64"/>
      <c r="K7" s="64"/>
      <c r="L7" s="64"/>
      <c r="M7" s="64"/>
      <c r="N7" s="65"/>
    </row>
    <row r="8" ht="16.5" customHeight="1" spans="1:14">
      <c r="A8" s="63"/>
      <c r="B8" s="60"/>
      <c r="C8" s="61"/>
      <c r="D8" s="61"/>
      <c r="E8" s="62"/>
      <c r="F8" s="62"/>
      <c r="G8" s="63"/>
      <c r="H8" s="64"/>
      <c r="I8" s="64"/>
      <c r="J8" s="64"/>
      <c r="K8" s="64"/>
      <c r="L8" s="64"/>
      <c r="M8" s="64"/>
      <c r="N8" s="65"/>
    </row>
    <row r="9" ht="16.5" customHeight="1" spans="1:14">
      <c r="A9" s="63"/>
      <c r="B9" s="60"/>
      <c r="C9" s="61"/>
      <c r="D9" s="61"/>
      <c r="E9" s="62"/>
      <c r="F9" s="62"/>
      <c r="G9" s="63"/>
      <c r="H9" s="64"/>
      <c r="I9" s="64"/>
      <c r="J9" s="64"/>
      <c r="K9" s="64"/>
      <c r="L9" s="64"/>
      <c r="M9" s="64"/>
      <c r="N9" s="65"/>
    </row>
    <row r="10" ht="16.5" customHeight="1" spans="1:14">
      <c r="A10" s="63"/>
      <c r="B10" s="60"/>
      <c r="C10" s="61"/>
      <c r="D10" s="61"/>
      <c r="E10" s="62"/>
      <c r="F10" s="62"/>
      <c r="G10" s="63"/>
      <c r="H10" s="64"/>
      <c r="I10" s="64"/>
      <c r="J10" s="64"/>
      <c r="K10" s="64"/>
      <c r="L10" s="64"/>
      <c r="M10" s="64"/>
      <c r="N10" s="65"/>
    </row>
    <row r="11" ht="16.5" customHeight="1" spans="1:14">
      <c r="A11" s="63"/>
      <c r="B11" s="60"/>
      <c r="C11" s="61"/>
      <c r="D11" s="61"/>
      <c r="E11" s="62"/>
      <c r="F11" s="62"/>
      <c r="G11" s="63"/>
      <c r="H11" s="64"/>
      <c r="I11" s="64"/>
      <c r="J11" s="64"/>
      <c r="K11" s="64"/>
      <c r="L11" s="64"/>
      <c r="M11" s="64"/>
      <c r="N11" s="65"/>
    </row>
    <row r="12" ht="16.5" customHeight="1" spans="1:14">
      <c r="A12" s="63"/>
      <c r="B12" s="60"/>
      <c r="C12" s="61"/>
      <c r="D12" s="61"/>
      <c r="E12" s="62"/>
      <c r="F12" s="62"/>
      <c r="G12" s="63"/>
      <c r="H12" s="64"/>
      <c r="I12" s="64"/>
      <c r="J12" s="64"/>
      <c r="K12" s="64"/>
      <c r="L12" s="64"/>
      <c r="M12" s="64"/>
      <c r="N12" s="65"/>
    </row>
    <row r="13" ht="16.5" customHeight="1" spans="1:14">
      <c r="A13" s="63"/>
      <c r="B13" s="60"/>
      <c r="C13" s="61"/>
      <c r="D13" s="61"/>
      <c r="E13" s="62"/>
      <c r="F13" s="62"/>
      <c r="G13" s="63"/>
      <c r="H13" s="64"/>
      <c r="I13" s="64"/>
      <c r="J13" s="64"/>
      <c r="K13" s="64"/>
      <c r="L13" s="64"/>
      <c r="M13" s="64"/>
      <c r="N13" s="65"/>
    </row>
    <row r="14" ht="16.5" customHeight="1" spans="1:14">
      <c r="A14" s="63"/>
      <c r="B14" s="60"/>
      <c r="C14" s="61"/>
      <c r="D14" s="61"/>
      <c r="E14" s="62"/>
      <c r="F14" s="62"/>
      <c r="G14" s="63"/>
      <c r="H14" s="64"/>
      <c r="I14" s="64"/>
      <c r="J14" s="64"/>
      <c r="K14" s="64"/>
      <c r="L14" s="64"/>
      <c r="M14" s="64"/>
      <c r="N14" s="65"/>
    </row>
    <row r="15" ht="16.5" customHeight="1" spans="1:14">
      <c r="A15" s="63"/>
      <c r="B15" s="60"/>
      <c r="C15" s="61"/>
      <c r="D15" s="61"/>
      <c r="E15" s="62"/>
      <c r="F15" s="62"/>
      <c r="G15" s="63"/>
      <c r="H15" s="64"/>
      <c r="I15" s="64"/>
      <c r="J15" s="64"/>
      <c r="K15" s="64"/>
      <c r="L15" s="64"/>
      <c r="M15" s="64"/>
      <c r="N15" s="65"/>
    </row>
    <row r="16" ht="16.5" customHeight="1" spans="1:14">
      <c r="A16" s="63"/>
      <c r="B16" s="60"/>
      <c r="C16" s="61"/>
      <c r="D16" s="61"/>
      <c r="E16" s="62"/>
      <c r="F16" s="62"/>
      <c r="G16" s="63"/>
      <c r="H16" s="64"/>
      <c r="I16" s="64"/>
      <c r="J16" s="64"/>
      <c r="K16" s="64"/>
      <c r="L16" s="64"/>
      <c r="M16" s="64"/>
      <c r="N16" s="65"/>
    </row>
    <row r="17" ht="16.5" customHeight="1" spans="1:14">
      <c r="A17" s="63"/>
      <c r="B17" s="60"/>
      <c r="C17" s="61"/>
      <c r="D17" s="61"/>
      <c r="E17" s="62"/>
      <c r="F17" s="62"/>
      <c r="G17" s="63"/>
      <c r="H17" s="64"/>
      <c r="I17" s="64"/>
      <c r="J17" s="64"/>
      <c r="K17" s="64"/>
      <c r="L17" s="64"/>
      <c r="M17" s="64"/>
      <c r="N17" s="65"/>
    </row>
    <row r="18" ht="16.5" customHeight="1" spans="1:14">
      <c r="A18" s="63"/>
      <c r="B18" s="60"/>
      <c r="C18" s="61"/>
      <c r="D18" s="61"/>
      <c r="E18" s="62"/>
      <c r="F18" s="62"/>
      <c r="G18" s="63"/>
      <c r="H18" s="64"/>
      <c r="I18" s="64"/>
      <c r="J18" s="64"/>
      <c r="K18" s="64"/>
      <c r="L18" s="64"/>
      <c r="M18" s="64"/>
      <c r="N18" s="65"/>
    </row>
    <row r="19" ht="16.5" customHeight="1" spans="1:14">
      <c r="A19" s="63"/>
      <c r="B19" s="60"/>
      <c r="C19" s="61"/>
      <c r="D19" s="61"/>
      <c r="E19" s="62"/>
      <c r="F19" s="62"/>
      <c r="G19" s="63"/>
      <c r="H19" s="64"/>
      <c r="I19" s="64"/>
      <c r="J19" s="64"/>
      <c r="K19" s="64"/>
      <c r="L19" s="64"/>
      <c r="M19" s="64"/>
      <c r="N19" s="65"/>
    </row>
    <row r="20" ht="16.5" customHeight="1" spans="1:14">
      <c r="A20" s="63"/>
      <c r="B20" s="60"/>
      <c r="C20" s="61"/>
      <c r="D20" s="61"/>
      <c r="E20" s="62"/>
      <c r="F20" s="62"/>
      <c r="G20" s="63"/>
      <c r="H20" s="64"/>
      <c r="I20" s="64"/>
      <c r="J20" s="64"/>
      <c r="K20" s="64"/>
      <c r="L20" s="64"/>
      <c r="M20" s="64"/>
      <c r="N20" s="65"/>
    </row>
    <row r="21" ht="16.5" customHeight="1" spans="1:14">
      <c r="A21" s="63"/>
      <c r="B21" s="60"/>
      <c r="C21" s="61"/>
      <c r="D21" s="61"/>
      <c r="E21" s="62"/>
      <c r="F21" s="62"/>
      <c r="G21" s="63"/>
      <c r="H21" s="64"/>
      <c r="I21" s="64"/>
      <c r="J21" s="64"/>
      <c r="K21" s="64"/>
      <c r="L21" s="64"/>
      <c r="M21" s="64"/>
      <c r="N21" s="65"/>
    </row>
    <row r="22" ht="16.5" customHeight="1" spans="1:14">
      <c r="A22" s="63"/>
      <c r="B22" s="60"/>
      <c r="C22" s="61"/>
      <c r="D22" s="61"/>
      <c r="E22" s="62"/>
      <c r="F22" s="62"/>
      <c r="G22" s="63"/>
      <c r="H22" s="64"/>
      <c r="I22" s="64"/>
      <c r="J22" s="64"/>
      <c r="K22" s="64"/>
      <c r="L22" s="64"/>
      <c r="M22" s="64"/>
      <c r="N22" s="65"/>
    </row>
    <row r="23" ht="16.5" customHeight="1" spans="1:14">
      <c r="A23" s="63"/>
      <c r="B23" s="60"/>
      <c r="C23" s="61"/>
      <c r="D23" s="61"/>
      <c r="E23" s="62"/>
      <c r="F23" s="62"/>
      <c r="G23" s="63"/>
      <c r="H23" s="64"/>
      <c r="I23" s="64"/>
      <c r="J23" s="64"/>
      <c r="K23" s="64"/>
      <c r="L23" s="64"/>
      <c r="M23" s="64"/>
      <c r="N23" s="65"/>
    </row>
    <row r="24" ht="16.5" customHeight="1" spans="1:14">
      <c r="A24" s="63"/>
      <c r="B24" s="60"/>
      <c r="C24" s="61"/>
      <c r="D24" s="61"/>
      <c r="E24" s="62"/>
      <c r="F24" s="62"/>
      <c r="G24" s="63"/>
      <c r="H24" s="64"/>
      <c r="I24" s="64"/>
      <c r="J24" s="64"/>
      <c r="K24" s="64"/>
      <c r="L24" s="64"/>
      <c r="M24" s="64"/>
      <c r="N24" s="65"/>
    </row>
    <row r="25" ht="16.5" customHeight="1" spans="1:14">
      <c r="A25" s="63"/>
      <c r="B25" s="60"/>
      <c r="C25" s="61"/>
      <c r="D25" s="61"/>
      <c r="E25" s="62"/>
      <c r="F25" s="62"/>
      <c r="G25" s="63"/>
      <c r="H25" s="64"/>
      <c r="I25" s="64"/>
      <c r="J25" s="64"/>
      <c r="K25" s="64"/>
      <c r="L25" s="64"/>
      <c r="M25" s="64"/>
      <c r="N25" s="65"/>
    </row>
    <row r="26" ht="16.5" customHeight="1" spans="1:14">
      <c r="A26" s="63"/>
      <c r="B26" s="60"/>
      <c r="C26" s="61"/>
      <c r="D26" s="61"/>
      <c r="E26" s="62"/>
      <c r="F26" s="62"/>
      <c r="G26" s="63"/>
      <c r="H26" s="64"/>
      <c r="I26" s="64"/>
      <c r="J26" s="64"/>
      <c r="K26" s="64"/>
      <c r="L26" s="64"/>
      <c r="M26" s="64"/>
      <c r="N26" s="65"/>
    </row>
    <row r="27" ht="16.5" customHeight="1" spans="1:14">
      <c r="A27" s="63"/>
      <c r="B27" s="60"/>
      <c r="C27" s="61"/>
      <c r="D27" s="61"/>
      <c r="E27" s="62"/>
      <c r="F27" s="62"/>
      <c r="G27" s="63"/>
      <c r="H27" s="64"/>
      <c r="I27" s="64"/>
      <c r="J27" s="64"/>
      <c r="K27" s="64"/>
      <c r="L27" s="64"/>
      <c r="M27" s="64"/>
      <c r="N27" s="65"/>
    </row>
    <row r="28" ht="16.5" customHeight="1" spans="1:14">
      <c r="A28" s="67" t="s">
        <v>309</v>
      </c>
      <c r="B28" s="57"/>
      <c r="C28" s="61"/>
      <c r="D28" s="61"/>
      <c r="E28" s="62">
        <f>SUM(E6:E27)</f>
        <v>0</v>
      </c>
      <c r="F28" s="62">
        <f>SUM(F6:F27)</f>
        <v>0</v>
      </c>
      <c r="G28" s="63"/>
      <c r="H28" s="64"/>
      <c r="I28" s="64"/>
      <c r="J28" s="64"/>
      <c r="K28" s="64"/>
      <c r="L28" s="64"/>
      <c r="M28" s="64"/>
      <c r="N28" s="65"/>
    </row>
    <row r="29" customHeight="1" spans="1:14">
      <c r="A29" s="68"/>
      <c r="B29" s="68"/>
      <c r="C29" s="68"/>
      <c r="D29" s="68"/>
      <c r="E29" s="123"/>
      <c r="F29" s="84"/>
      <c r="G29" s="84"/>
      <c r="H29" s="64"/>
      <c r="I29" s="64"/>
      <c r="J29" s="64"/>
      <c r="K29" s="64"/>
      <c r="L29" s="64"/>
      <c r="M29" s="64"/>
      <c r="N29" s="65"/>
    </row>
    <row r="30" customHeight="1" spans="1:14">
      <c r="A30" s="71"/>
      <c r="B30" s="64"/>
      <c r="C30" s="64"/>
      <c r="D30" s="64"/>
      <c r="E30" s="72" t="s">
        <v>113</v>
      </c>
      <c r="F30" s="62">
        <f>F28-E28</f>
        <v>0</v>
      </c>
      <c r="G30" s="64"/>
      <c r="H30" s="64"/>
      <c r="I30" s="64"/>
      <c r="J30" s="64"/>
      <c r="K30" s="64"/>
      <c r="L30" s="64"/>
      <c r="M30" s="64"/>
      <c r="N30" s="65"/>
    </row>
    <row r="31" customHeight="1" spans="1:14">
      <c r="A31" s="64"/>
      <c r="B31" s="64"/>
      <c r="C31" s="64"/>
      <c r="D31" s="64"/>
      <c r="E31" s="72" t="s">
        <v>1288</v>
      </c>
      <c r="F31" s="74" t="str">
        <f>IF(E28=0,"",F30/E28)</f>
        <v/>
      </c>
      <c r="G31" s="64"/>
      <c r="H31" s="64"/>
      <c r="I31" s="64"/>
      <c r="J31" s="64"/>
      <c r="K31" s="64"/>
      <c r="L31" s="64"/>
      <c r="M31" s="64"/>
      <c r="N31" s="65"/>
    </row>
    <row r="32" customHeight="1" spans="1:14">
      <c r="A32" s="64"/>
      <c r="B32" s="64"/>
      <c r="C32" s="64"/>
      <c r="D32" s="64"/>
      <c r="E32" s="64"/>
      <c r="F32" s="64"/>
      <c r="G32" s="64"/>
      <c r="H32" s="64"/>
      <c r="I32" s="64"/>
      <c r="J32" s="64"/>
      <c r="K32" s="64"/>
      <c r="L32" s="64"/>
      <c r="M32" s="64"/>
      <c r="N32" s="65"/>
    </row>
    <row r="33" customHeight="1" spans="1:14">
      <c r="A33" s="64"/>
      <c r="B33" s="64"/>
      <c r="C33" s="64"/>
      <c r="D33" s="64"/>
      <c r="E33" s="64"/>
      <c r="F33" s="64"/>
      <c r="G33" s="64"/>
      <c r="H33" s="64"/>
      <c r="I33" s="64"/>
      <c r="J33" s="64"/>
      <c r="K33" s="64"/>
      <c r="L33" s="64"/>
      <c r="M33" s="64"/>
      <c r="N33" s="65"/>
    </row>
    <row r="34" customHeight="1" spans="1:14">
      <c r="A34" s="64"/>
      <c r="B34" s="64"/>
      <c r="C34" s="64"/>
      <c r="D34" s="64"/>
      <c r="E34" s="64"/>
      <c r="F34" s="64"/>
      <c r="G34" s="64"/>
      <c r="H34" s="64"/>
      <c r="I34" s="64"/>
      <c r="J34" s="64"/>
      <c r="K34" s="64"/>
      <c r="L34" s="64"/>
      <c r="M34" s="64"/>
      <c r="N34" s="65"/>
    </row>
    <row r="35" customHeight="1" spans="1:14">
      <c r="A35" s="64"/>
      <c r="B35" s="64"/>
      <c r="C35" s="64"/>
      <c r="D35" s="64"/>
      <c r="E35" s="64"/>
      <c r="F35" s="64"/>
      <c r="G35" s="64"/>
      <c r="H35" s="64"/>
      <c r="I35" s="64"/>
      <c r="J35" s="64"/>
      <c r="K35" s="64"/>
      <c r="L35" s="64"/>
      <c r="M35" s="64"/>
      <c r="N35" s="65"/>
    </row>
    <row r="36" customHeight="1" spans="1:14">
      <c r="A36" s="64"/>
      <c r="B36" s="64"/>
      <c r="C36" s="64"/>
      <c r="D36" s="64"/>
      <c r="E36" s="64"/>
      <c r="F36" s="64"/>
      <c r="G36" s="64"/>
      <c r="H36" s="64"/>
      <c r="I36" s="64"/>
      <c r="J36" s="64"/>
      <c r="K36" s="64"/>
      <c r="L36" s="64"/>
      <c r="M36" s="64"/>
      <c r="N36" s="65"/>
    </row>
    <row r="37" customHeight="1" spans="1:14">
      <c r="A37" s="64"/>
      <c r="B37" s="64"/>
      <c r="C37" s="64"/>
      <c r="D37" s="64"/>
      <c r="E37" s="64"/>
      <c r="F37" s="64"/>
      <c r="G37" s="64"/>
      <c r="H37" s="64"/>
      <c r="I37" s="64"/>
      <c r="J37" s="64"/>
      <c r="K37" s="64"/>
      <c r="L37" s="64"/>
      <c r="M37" s="64"/>
      <c r="N37" s="65"/>
    </row>
    <row r="38" customHeight="1" spans="1:14">
      <c r="A38" s="64"/>
      <c r="B38" s="64"/>
      <c r="C38" s="64"/>
      <c r="D38" s="64"/>
      <c r="E38" s="64"/>
      <c r="F38" s="64"/>
      <c r="G38" s="64"/>
      <c r="H38" s="64"/>
      <c r="I38" s="64"/>
      <c r="J38" s="64"/>
      <c r="K38" s="64"/>
      <c r="L38" s="64"/>
      <c r="M38" s="64"/>
      <c r="N38" s="65"/>
    </row>
    <row r="39" customHeight="1" spans="1:14">
      <c r="A39" s="64"/>
      <c r="B39" s="64"/>
      <c r="C39" s="64"/>
      <c r="D39" s="64"/>
      <c r="E39" s="64"/>
      <c r="F39" s="64"/>
      <c r="G39" s="64"/>
      <c r="H39" s="64"/>
      <c r="I39" s="64"/>
      <c r="J39" s="64"/>
      <c r="K39" s="64"/>
      <c r="L39" s="64"/>
      <c r="M39" s="64"/>
      <c r="N39" s="65"/>
    </row>
    <row r="40" customHeight="1" spans="1:14">
      <c r="A40" s="64"/>
      <c r="B40" s="64"/>
      <c r="C40" s="64"/>
      <c r="D40" s="64"/>
      <c r="E40" s="64"/>
      <c r="F40" s="64"/>
      <c r="G40" s="64"/>
      <c r="H40" s="64"/>
      <c r="I40" s="64"/>
      <c r="J40" s="64"/>
      <c r="K40" s="64"/>
      <c r="L40" s="64"/>
      <c r="M40" s="64"/>
      <c r="N40" s="65"/>
    </row>
    <row r="41" customHeight="1" spans="1:14">
      <c r="A41" s="64"/>
      <c r="B41" s="64"/>
      <c r="C41" s="64"/>
      <c r="D41" s="64"/>
      <c r="E41" s="64"/>
      <c r="F41" s="64"/>
      <c r="G41" s="64"/>
      <c r="H41" s="64"/>
      <c r="I41" s="64"/>
      <c r="J41" s="64"/>
      <c r="K41" s="64"/>
      <c r="L41" s="64"/>
      <c r="M41" s="64"/>
      <c r="N41" s="65"/>
    </row>
    <row r="42" customHeight="1" spans="1:14">
      <c r="A42" s="64"/>
      <c r="B42" s="64"/>
      <c r="C42" s="64"/>
      <c r="D42" s="64"/>
      <c r="E42" s="64"/>
      <c r="F42" s="64"/>
      <c r="G42" s="64"/>
      <c r="H42" s="64"/>
      <c r="I42" s="64"/>
      <c r="J42" s="64"/>
      <c r="K42" s="64"/>
      <c r="L42" s="64"/>
      <c r="M42" s="64"/>
      <c r="N42" s="65"/>
    </row>
    <row r="43" customHeight="1" spans="1:14">
      <c r="A43" s="64"/>
      <c r="B43" s="64"/>
      <c r="C43" s="64"/>
      <c r="D43" s="64"/>
      <c r="E43" s="64"/>
      <c r="F43" s="64"/>
      <c r="G43" s="64"/>
      <c r="H43" s="64"/>
      <c r="I43" s="64"/>
      <c r="J43" s="64"/>
      <c r="K43" s="64"/>
      <c r="L43" s="64"/>
      <c r="M43" s="64"/>
      <c r="N43" s="65"/>
    </row>
    <row r="44" customHeight="1" spans="1:14">
      <c r="A44" s="64"/>
      <c r="B44" s="64"/>
      <c r="C44" s="64"/>
      <c r="D44" s="64"/>
      <c r="E44" s="64"/>
      <c r="F44" s="64"/>
      <c r="G44" s="64"/>
      <c r="H44" s="64"/>
      <c r="I44" s="64"/>
      <c r="J44" s="64"/>
      <c r="K44" s="64"/>
      <c r="L44" s="64"/>
      <c r="M44" s="64"/>
      <c r="N44" s="65"/>
    </row>
    <row r="45" customHeight="1" spans="1:14">
      <c r="A45" s="64"/>
      <c r="B45" s="64"/>
      <c r="C45" s="64"/>
      <c r="D45" s="64"/>
      <c r="E45" s="64"/>
      <c r="F45" s="64"/>
      <c r="G45" s="64"/>
      <c r="H45" s="64"/>
      <c r="I45" s="64"/>
      <c r="J45" s="64"/>
      <c r="K45" s="64"/>
      <c r="L45" s="64"/>
      <c r="M45" s="64"/>
      <c r="N45" s="65"/>
    </row>
    <row r="46" customHeight="1" spans="1:14">
      <c r="A46" s="64"/>
      <c r="B46" s="64"/>
      <c r="C46" s="64"/>
      <c r="D46" s="64"/>
      <c r="E46" s="64"/>
      <c r="F46" s="64"/>
      <c r="G46" s="64"/>
      <c r="H46" s="64"/>
      <c r="I46" s="64"/>
      <c r="J46" s="64"/>
      <c r="K46" s="64"/>
      <c r="L46" s="64"/>
      <c r="M46" s="64"/>
      <c r="N46" s="65"/>
    </row>
    <row r="47" customHeight="1" spans="1:14">
      <c r="A47" s="64"/>
      <c r="B47" s="64"/>
      <c r="C47" s="64"/>
      <c r="D47" s="64"/>
      <c r="E47" s="64"/>
      <c r="F47" s="64"/>
      <c r="G47" s="64"/>
      <c r="H47" s="64"/>
      <c r="I47" s="64"/>
      <c r="J47" s="64"/>
      <c r="K47" s="64"/>
      <c r="L47" s="64"/>
      <c r="M47" s="64"/>
      <c r="N47" s="65"/>
    </row>
    <row r="48" customHeight="1" spans="1:14">
      <c r="A48" s="64"/>
      <c r="B48" s="64"/>
      <c r="C48" s="64"/>
      <c r="D48" s="64"/>
      <c r="E48" s="64"/>
      <c r="F48" s="64"/>
      <c r="G48" s="64"/>
      <c r="H48" s="64"/>
      <c r="I48" s="64"/>
      <c r="J48" s="64"/>
      <c r="K48" s="64"/>
      <c r="L48" s="64"/>
      <c r="M48" s="64"/>
      <c r="N48" s="65"/>
    </row>
    <row r="49" customHeight="1" spans="1:14">
      <c r="A49" s="64"/>
      <c r="B49" s="64"/>
      <c r="C49" s="64"/>
      <c r="D49" s="64"/>
      <c r="E49" s="64"/>
      <c r="F49" s="64"/>
      <c r="G49" s="64"/>
      <c r="H49" s="64"/>
      <c r="I49" s="64"/>
      <c r="J49" s="64"/>
      <c r="K49" s="64"/>
      <c r="L49" s="64"/>
      <c r="M49" s="64"/>
      <c r="N49" s="65"/>
    </row>
    <row r="50" customHeight="1" spans="1:14">
      <c r="A50" s="64"/>
      <c r="B50" s="64"/>
      <c r="C50" s="64"/>
      <c r="D50" s="64"/>
      <c r="E50" s="64"/>
      <c r="F50" s="64"/>
      <c r="G50" s="64"/>
      <c r="H50" s="64"/>
      <c r="I50" s="64"/>
      <c r="J50" s="64"/>
      <c r="K50" s="64"/>
      <c r="L50" s="64"/>
      <c r="M50" s="64"/>
      <c r="N50" s="65"/>
    </row>
    <row r="51" customHeight="1" spans="1:14">
      <c r="A51" s="64"/>
      <c r="B51" s="64"/>
      <c r="C51" s="64"/>
      <c r="D51" s="64"/>
      <c r="E51" s="64"/>
      <c r="F51" s="64"/>
      <c r="G51" s="64"/>
      <c r="H51" s="64"/>
      <c r="I51" s="64"/>
      <c r="J51" s="64"/>
      <c r="K51" s="64"/>
      <c r="L51" s="64"/>
      <c r="M51" s="64"/>
      <c r="N51" s="65"/>
    </row>
    <row r="52" customHeight="1" spans="1:14">
      <c r="A52" s="64"/>
      <c r="B52" s="64"/>
      <c r="C52" s="64"/>
      <c r="D52" s="64"/>
      <c r="E52" s="64"/>
      <c r="F52" s="64"/>
      <c r="G52" s="64"/>
      <c r="H52" s="64"/>
      <c r="I52" s="64"/>
      <c r="J52" s="64"/>
      <c r="K52" s="64"/>
      <c r="L52" s="64"/>
      <c r="M52" s="64"/>
      <c r="N52" s="65"/>
    </row>
    <row r="53" customHeight="1" spans="1:14">
      <c r="A53" s="64"/>
      <c r="B53" s="64"/>
      <c r="C53" s="64"/>
      <c r="D53" s="64"/>
      <c r="E53" s="64"/>
      <c r="F53" s="64"/>
      <c r="G53" s="64"/>
      <c r="H53" s="64"/>
      <c r="I53" s="64"/>
      <c r="J53" s="64"/>
      <c r="K53" s="64"/>
      <c r="L53" s="64"/>
      <c r="M53" s="64"/>
      <c r="N53" s="65"/>
    </row>
    <row r="54" customHeight="1" spans="1:14">
      <c r="A54" s="64"/>
      <c r="B54" s="64"/>
      <c r="C54" s="64"/>
      <c r="D54" s="64"/>
      <c r="E54" s="64"/>
      <c r="F54" s="64"/>
      <c r="G54" s="64"/>
      <c r="H54" s="64"/>
      <c r="I54" s="64"/>
      <c r="J54" s="64"/>
      <c r="K54" s="64"/>
      <c r="L54" s="64"/>
      <c r="M54" s="64"/>
      <c r="N54" s="65"/>
    </row>
    <row r="55" customHeight="1" spans="1:14">
      <c r="A55" s="64"/>
      <c r="B55" s="64"/>
      <c r="C55" s="64"/>
      <c r="D55" s="64"/>
      <c r="E55" s="64"/>
      <c r="F55" s="64"/>
      <c r="G55" s="64"/>
      <c r="H55" s="64"/>
      <c r="I55" s="64"/>
      <c r="J55" s="64"/>
      <c r="K55" s="64"/>
      <c r="L55" s="64"/>
      <c r="M55" s="64"/>
      <c r="N55" s="65"/>
    </row>
    <row r="56" customHeight="1" spans="1:14">
      <c r="A56" s="64"/>
      <c r="B56" s="64"/>
      <c r="C56" s="64"/>
      <c r="D56" s="64"/>
      <c r="E56" s="64"/>
      <c r="F56" s="64"/>
      <c r="G56" s="64"/>
      <c r="H56" s="64"/>
      <c r="I56" s="64"/>
      <c r="J56" s="64"/>
      <c r="K56" s="64"/>
      <c r="L56" s="64"/>
      <c r="M56" s="64"/>
      <c r="N56" s="65"/>
    </row>
    <row r="57" customHeight="1" spans="1:14">
      <c r="A57" s="64"/>
      <c r="B57" s="64"/>
      <c r="C57" s="64"/>
      <c r="D57" s="64"/>
      <c r="E57" s="64"/>
      <c r="F57" s="64"/>
      <c r="G57" s="64"/>
      <c r="H57" s="64"/>
      <c r="I57" s="64"/>
      <c r="J57" s="64"/>
      <c r="K57" s="64"/>
      <c r="L57" s="64"/>
      <c r="M57" s="64"/>
      <c r="N57" s="65"/>
    </row>
    <row r="58" customHeight="1" spans="1:14">
      <c r="A58" s="64"/>
      <c r="B58" s="64"/>
      <c r="C58" s="64"/>
      <c r="D58" s="64"/>
      <c r="E58" s="64"/>
      <c r="F58" s="64"/>
      <c r="G58" s="64"/>
      <c r="H58" s="64"/>
      <c r="I58" s="64"/>
      <c r="J58" s="64"/>
      <c r="K58" s="64"/>
      <c r="L58" s="64"/>
      <c r="M58" s="64"/>
      <c r="N58" s="65"/>
    </row>
    <row r="59" customHeight="1" spans="1:14">
      <c r="A59" s="64"/>
      <c r="B59" s="64"/>
      <c r="C59" s="64"/>
      <c r="D59" s="64"/>
      <c r="E59" s="64"/>
      <c r="F59" s="64"/>
      <c r="G59" s="64"/>
      <c r="H59" s="64"/>
      <c r="I59" s="64"/>
      <c r="J59" s="64"/>
      <c r="K59" s="64"/>
      <c r="L59" s="64"/>
      <c r="M59" s="64"/>
      <c r="N59" s="65"/>
    </row>
    <row r="60" customHeight="1" spans="1:14">
      <c r="A60" s="64"/>
      <c r="B60" s="64"/>
      <c r="C60" s="64"/>
      <c r="D60" s="64"/>
      <c r="E60" s="64"/>
      <c r="F60" s="64"/>
      <c r="G60" s="64"/>
      <c r="H60" s="64"/>
      <c r="I60" s="64"/>
      <c r="J60" s="64"/>
      <c r="K60" s="64"/>
      <c r="L60" s="64"/>
      <c r="M60" s="64"/>
      <c r="N60" s="65"/>
    </row>
    <row r="61" customHeight="1" spans="1:14">
      <c r="A61" s="64"/>
      <c r="B61" s="64"/>
      <c r="C61" s="64"/>
      <c r="D61" s="64"/>
      <c r="E61" s="64"/>
      <c r="F61" s="64"/>
      <c r="G61" s="64"/>
      <c r="H61" s="64"/>
      <c r="I61" s="64"/>
      <c r="J61" s="64"/>
      <c r="K61" s="64"/>
      <c r="L61" s="64"/>
      <c r="M61" s="64"/>
      <c r="N61" s="65"/>
    </row>
    <row r="62" customHeight="1" spans="1:14">
      <c r="A62" s="64"/>
      <c r="B62" s="64"/>
      <c r="C62" s="64"/>
      <c r="D62" s="64"/>
      <c r="E62" s="64"/>
      <c r="F62" s="64"/>
      <c r="G62" s="64"/>
      <c r="H62" s="64"/>
      <c r="I62" s="64"/>
      <c r="J62" s="64"/>
      <c r="K62" s="64"/>
      <c r="L62" s="64"/>
      <c r="M62" s="64"/>
      <c r="N62" s="65"/>
    </row>
    <row r="63" customHeight="1" spans="1:14">
      <c r="A63" s="64"/>
      <c r="B63" s="64"/>
      <c r="C63" s="64"/>
      <c r="D63" s="64"/>
      <c r="E63" s="64"/>
      <c r="F63" s="64"/>
      <c r="G63" s="64"/>
      <c r="H63" s="64"/>
      <c r="I63" s="64"/>
      <c r="J63" s="64"/>
      <c r="K63" s="64"/>
      <c r="L63" s="64"/>
      <c r="M63" s="64"/>
      <c r="N63" s="65"/>
    </row>
    <row r="64" customHeight="1" spans="1:14">
      <c r="A64" s="64"/>
      <c r="B64" s="64"/>
      <c r="C64" s="64"/>
      <c r="D64" s="64"/>
      <c r="E64" s="64"/>
      <c r="F64" s="64"/>
      <c r="G64" s="64"/>
      <c r="H64" s="64"/>
      <c r="I64" s="64"/>
      <c r="J64" s="64"/>
      <c r="K64" s="64"/>
      <c r="L64" s="64"/>
      <c r="M64" s="64"/>
      <c r="N64" s="65"/>
    </row>
    <row r="65" customHeight="1" spans="1:14">
      <c r="A65" s="64"/>
      <c r="B65" s="64"/>
      <c r="C65" s="64"/>
      <c r="D65" s="64"/>
      <c r="E65" s="64"/>
      <c r="F65" s="64"/>
      <c r="G65" s="64"/>
      <c r="H65" s="64"/>
      <c r="I65" s="64"/>
      <c r="J65" s="64"/>
      <c r="K65" s="64"/>
      <c r="L65" s="64"/>
      <c r="M65" s="64"/>
      <c r="N65" s="65"/>
    </row>
    <row r="66" customHeight="1" spans="1:14">
      <c r="A66" s="64"/>
      <c r="B66" s="64"/>
      <c r="C66" s="64"/>
      <c r="D66" s="64"/>
      <c r="E66" s="64"/>
      <c r="F66" s="64"/>
      <c r="G66" s="64"/>
      <c r="H66" s="64"/>
      <c r="I66" s="64"/>
      <c r="J66" s="64"/>
      <c r="K66" s="64"/>
      <c r="L66" s="64"/>
      <c r="M66" s="64"/>
      <c r="N66" s="65"/>
    </row>
    <row r="67" customHeight="1" spans="1:14">
      <c r="A67" s="64"/>
      <c r="B67" s="64"/>
      <c r="C67" s="64"/>
      <c r="D67" s="64"/>
      <c r="E67" s="64"/>
      <c r="F67" s="64"/>
      <c r="G67" s="64"/>
      <c r="H67" s="64"/>
      <c r="I67" s="64"/>
      <c r="J67" s="64"/>
      <c r="K67" s="64"/>
      <c r="L67" s="64"/>
      <c r="M67" s="64"/>
      <c r="N67" s="65"/>
    </row>
    <row r="68" customHeight="1" spans="1:14">
      <c r="A68" s="64"/>
      <c r="B68" s="64"/>
      <c r="C68" s="64"/>
      <c r="D68" s="64"/>
      <c r="E68" s="64"/>
      <c r="F68" s="64"/>
      <c r="G68" s="64"/>
      <c r="H68" s="64"/>
      <c r="I68" s="64"/>
      <c r="J68" s="64"/>
      <c r="K68" s="64"/>
      <c r="L68" s="64"/>
      <c r="M68" s="64"/>
      <c r="N68" s="65"/>
    </row>
    <row r="69" customHeight="1" spans="1:14">
      <c r="A69" s="64"/>
      <c r="B69" s="64"/>
      <c r="C69" s="64"/>
      <c r="D69" s="64"/>
      <c r="E69" s="64"/>
      <c r="F69" s="64"/>
      <c r="G69" s="64"/>
      <c r="H69" s="64"/>
      <c r="I69" s="64"/>
      <c r="J69" s="64"/>
      <c r="K69" s="64"/>
      <c r="L69" s="64"/>
      <c r="M69" s="64"/>
      <c r="N69" s="65"/>
    </row>
    <row r="70" customHeight="1" spans="1:14">
      <c r="A70" s="64"/>
      <c r="B70" s="64"/>
      <c r="C70" s="64"/>
      <c r="D70" s="64"/>
      <c r="E70" s="64"/>
      <c r="F70" s="64"/>
      <c r="G70" s="64"/>
      <c r="H70" s="64"/>
      <c r="I70" s="64"/>
      <c r="J70" s="64"/>
      <c r="K70" s="64"/>
      <c r="L70" s="64"/>
      <c r="M70" s="64"/>
      <c r="N70" s="65"/>
    </row>
    <row r="71" customHeight="1" spans="1:14">
      <c r="A71" s="64"/>
      <c r="B71" s="64"/>
      <c r="C71" s="64"/>
      <c r="D71" s="64"/>
      <c r="E71" s="64"/>
      <c r="F71" s="64"/>
      <c r="G71" s="64"/>
      <c r="H71" s="64"/>
      <c r="I71" s="64"/>
      <c r="J71" s="64"/>
      <c r="K71" s="64"/>
      <c r="L71" s="64"/>
      <c r="M71" s="64"/>
      <c r="N71" s="65"/>
    </row>
    <row r="72" customHeight="1" spans="1:14">
      <c r="A72" s="75"/>
      <c r="B72" s="75"/>
      <c r="C72" s="75"/>
      <c r="D72" s="75"/>
      <c r="E72" s="75"/>
      <c r="F72" s="75"/>
      <c r="G72" s="75"/>
      <c r="H72" s="75"/>
      <c r="I72" s="75"/>
      <c r="J72" s="75"/>
      <c r="K72" s="75"/>
      <c r="L72" s="75"/>
      <c r="M72" s="75"/>
      <c r="N72" s="65"/>
    </row>
    <row r="73" customHeight="1" spans="1:14">
      <c r="A73" s="75"/>
      <c r="B73" s="75"/>
      <c r="C73" s="75"/>
      <c r="D73" s="75"/>
      <c r="E73" s="75"/>
      <c r="F73" s="75"/>
      <c r="G73" s="75"/>
      <c r="H73" s="75"/>
      <c r="I73" s="75"/>
      <c r="J73" s="75"/>
      <c r="K73" s="75"/>
      <c r="L73" s="75"/>
      <c r="M73" s="75"/>
      <c r="N73" s="65"/>
    </row>
    <row r="74" customHeight="1" spans="1:14">
      <c r="A74" s="75"/>
      <c r="B74" s="75"/>
      <c r="C74" s="75"/>
      <c r="D74" s="75"/>
      <c r="E74" s="75"/>
      <c r="F74" s="75"/>
      <c r="G74" s="75"/>
      <c r="H74" s="75"/>
      <c r="I74" s="75"/>
      <c r="J74" s="75"/>
      <c r="K74" s="75"/>
      <c r="L74" s="75"/>
      <c r="M74" s="75"/>
      <c r="N74" s="65"/>
    </row>
    <row r="75" customHeight="1" spans="1:14">
      <c r="A75" s="75"/>
      <c r="B75" s="75"/>
      <c r="C75" s="75"/>
      <c r="D75" s="75"/>
      <c r="E75" s="75"/>
      <c r="F75" s="75"/>
      <c r="G75" s="75"/>
      <c r="H75" s="75"/>
      <c r="I75" s="75"/>
      <c r="J75" s="75"/>
      <c r="K75" s="75"/>
      <c r="L75" s="75"/>
      <c r="M75" s="75"/>
      <c r="N75" s="65"/>
    </row>
    <row r="76" customHeight="1" spans="1:14">
      <c r="A76" s="75"/>
      <c r="B76" s="75"/>
      <c r="C76" s="75"/>
      <c r="D76" s="75"/>
      <c r="E76" s="75"/>
      <c r="F76" s="75"/>
      <c r="G76" s="75"/>
      <c r="H76" s="75"/>
      <c r="I76" s="75"/>
      <c r="J76" s="75"/>
      <c r="K76" s="75"/>
      <c r="L76" s="75"/>
      <c r="M76" s="75"/>
      <c r="N76" s="65"/>
    </row>
    <row r="77" customHeight="1" spans="1:14">
      <c r="A77" s="76"/>
      <c r="B77" s="76"/>
      <c r="C77" s="76"/>
      <c r="D77" s="76"/>
      <c r="E77" s="76"/>
      <c r="F77" s="76"/>
      <c r="G77" s="76"/>
      <c r="H77" s="76"/>
      <c r="I77" s="76"/>
      <c r="J77" s="76"/>
      <c r="K77" s="76"/>
      <c r="L77" s="76"/>
      <c r="M77" s="76"/>
    </row>
    <row r="78" customHeight="1" spans="1:14">
      <c r="A78" s="76"/>
      <c r="B78" s="76"/>
      <c r="C78" s="76"/>
      <c r="D78" s="76"/>
      <c r="E78" s="76"/>
      <c r="F78" s="76"/>
      <c r="G78" s="76"/>
      <c r="H78" s="76"/>
      <c r="I78" s="76"/>
      <c r="J78" s="76"/>
      <c r="K78" s="76"/>
      <c r="L78" s="76"/>
      <c r="M78" s="76"/>
    </row>
    <row r="79" customHeight="1" spans="1:14">
      <c r="A79" s="76"/>
      <c r="B79" s="76"/>
      <c r="C79" s="76"/>
      <c r="D79" s="76"/>
      <c r="E79" s="76"/>
      <c r="F79" s="76"/>
      <c r="G79" s="76"/>
      <c r="H79" s="76"/>
      <c r="I79" s="76"/>
      <c r="J79" s="76"/>
      <c r="K79" s="76"/>
      <c r="L79" s="76"/>
      <c r="M79" s="76"/>
    </row>
    <row r="80" customHeight="1" spans="1:14">
      <c r="A80" s="76"/>
      <c r="B80" s="76"/>
      <c r="C80" s="76"/>
      <c r="D80" s="76"/>
      <c r="E80" s="76"/>
      <c r="F80" s="76"/>
      <c r="G80" s="76"/>
      <c r="H80" s="76"/>
      <c r="I80" s="76"/>
      <c r="J80" s="76"/>
      <c r="K80" s="76"/>
      <c r="L80" s="76"/>
      <c r="M80" s="76"/>
    </row>
    <row r="81" customHeight="1" spans="1:13">
      <c r="A81" s="76"/>
      <c r="B81" s="76"/>
      <c r="C81" s="76"/>
      <c r="D81" s="76"/>
      <c r="E81" s="76"/>
      <c r="F81" s="76"/>
      <c r="G81" s="76"/>
      <c r="H81" s="76"/>
      <c r="I81" s="76"/>
      <c r="J81" s="76"/>
      <c r="K81" s="76"/>
      <c r="L81" s="76"/>
      <c r="M81" s="76"/>
    </row>
    <row r="82" customHeight="1" spans="1:13">
      <c r="A82" s="76"/>
      <c r="B82" s="76"/>
      <c r="C82" s="76"/>
      <c r="D82" s="76"/>
      <c r="E82" s="76"/>
      <c r="F82" s="76"/>
      <c r="G82" s="76"/>
      <c r="H82" s="76"/>
      <c r="I82" s="76"/>
      <c r="J82" s="76"/>
      <c r="K82" s="76"/>
      <c r="L82" s="76"/>
      <c r="M82" s="76"/>
    </row>
    <row r="83" customHeight="1" spans="1:13">
      <c r="A83" s="76"/>
      <c r="B83" s="76"/>
      <c r="C83" s="76"/>
      <c r="D83" s="76"/>
      <c r="E83" s="76"/>
      <c r="F83" s="76"/>
      <c r="G83" s="76"/>
      <c r="H83" s="76"/>
      <c r="I83" s="76"/>
      <c r="J83" s="76"/>
      <c r="K83" s="76"/>
      <c r="L83" s="76"/>
      <c r="M83" s="76"/>
    </row>
    <row r="84" customHeight="1" spans="1:13">
      <c r="A84" s="76"/>
      <c r="B84" s="76"/>
      <c r="C84" s="76"/>
      <c r="D84" s="76"/>
      <c r="E84" s="76"/>
      <c r="F84" s="76"/>
      <c r="G84" s="76"/>
      <c r="H84" s="76"/>
      <c r="I84" s="76"/>
      <c r="J84" s="76"/>
      <c r="K84" s="76"/>
      <c r="L84" s="76"/>
      <c r="M84" s="76"/>
    </row>
    <row r="85" customHeight="1" spans="1:13">
      <c r="A85" s="76"/>
      <c r="B85" s="76"/>
      <c r="C85" s="76"/>
      <c r="D85" s="76"/>
      <c r="E85" s="76"/>
      <c r="F85" s="76"/>
      <c r="G85" s="76"/>
      <c r="H85" s="76"/>
      <c r="I85" s="76"/>
      <c r="J85" s="76"/>
      <c r="K85" s="76"/>
      <c r="L85" s="76"/>
      <c r="M85" s="76"/>
    </row>
    <row r="86" customHeight="1" spans="1:13">
      <c r="A86" s="76"/>
      <c r="B86" s="76"/>
      <c r="C86" s="76"/>
      <c r="D86" s="76"/>
      <c r="E86" s="76"/>
      <c r="F86" s="76"/>
      <c r="G86" s="76"/>
      <c r="H86" s="76"/>
      <c r="I86" s="76"/>
      <c r="J86" s="76"/>
      <c r="K86" s="76"/>
      <c r="L86" s="76"/>
      <c r="M86" s="76"/>
    </row>
  </sheetData>
  <mergeCells count="3">
    <mergeCell ref="A1:G1"/>
    <mergeCell ref="A2:G2"/>
    <mergeCell ref="A28:B28"/>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566">
    <pageSetUpPr fitToPage="1"/>
  </sheetPr>
  <dimension ref="A1:P85"/>
  <sheetViews>
    <sheetView view="pageBreakPreview" zoomScaleNormal="100" workbookViewId="0">
      <selection activeCell="L20" sqref="L20"/>
    </sheetView>
  </sheetViews>
  <sheetFormatPr defaultColWidth="9" defaultRowHeight="15.75" customHeight="1"/>
  <cols>
    <col min="1" max="1" width="7.83333333333333" style="48" customWidth="1"/>
    <col min="2" max="2" width="32.1666666666667" style="48" customWidth="1"/>
    <col min="3" max="3" width="18.5" style="48" customWidth="1"/>
    <col min="4" max="4" width="22.3333333333333" style="48" customWidth="1"/>
    <col min="5" max="5" width="21.8333333333333" style="48" customWidth="1"/>
    <col min="6" max="6" width="18" style="48" customWidth="1"/>
    <col min="7" max="16384" width="9" style="48"/>
  </cols>
  <sheetData>
    <row r="1" s="46" customFormat="1" ht="30" customHeight="1" spans="1:16">
      <c r="A1" s="49" t="s">
        <v>1301</v>
      </c>
      <c r="B1" s="49"/>
      <c r="C1" s="49"/>
      <c r="D1" s="49"/>
      <c r="E1" s="49"/>
      <c r="F1" s="49"/>
    </row>
    <row r="2" s="77" customFormat="1" ht="18" customHeight="1" spans="1:16">
      <c r="A2" s="50" t="str">
        <f>公用信息!E7</f>
        <v>评估基准日：2025年10月31日</v>
      </c>
      <c r="B2" s="50"/>
      <c r="C2" s="50"/>
      <c r="D2" s="50"/>
      <c r="E2" s="50"/>
      <c r="F2" s="50"/>
      <c r="G2" s="52"/>
      <c r="H2" s="52"/>
      <c r="I2" s="52"/>
      <c r="J2" s="52"/>
      <c r="K2" s="52"/>
      <c r="L2" s="52"/>
      <c r="M2" s="52"/>
      <c r="N2" s="52"/>
      <c r="O2" s="52"/>
    </row>
    <row r="3" s="77" customFormat="1" ht="18" customHeight="1" spans="1:16">
      <c r="A3" s="50"/>
      <c r="B3" s="50"/>
      <c r="C3" s="50"/>
      <c r="D3" s="50"/>
      <c r="E3" s="50"/>
      <c r="F3" s="53" t="s">
        <v>1302</v>
      </c>
      <c r="G3" s="52"/>
      <c r="H3" s="52"/>
      <c r="I3" s="52"/>
      <c r="J3" s="52"/>
      <c r="K3" s="52"/>
      <c r="L3" s="52"/>
      <c r="M3" s="52"/>
      <c r="N3" s="52"/>
      <c r="O3" s="52"/>
    </row>
    <row r="4" s="77" customFormat="1" ht="18" customHeight="1" spans="1:16">
      <c r="A4" s="90" t="str">
        <f>公用信息!E6</f>
        <v>被评估单位：杭州建德杭氧气体有限公司</v>
      </c>
      <c r="B4" s="52"/>
      <c r="C4" s="52"/>
      <c r="D4" s="52"/>
      <c r="E4" s="52"/>
      <c r="F4" s="55" t="e">
        <f>#REF!</f>
        <v>#REF!</v>
      </c>
      <c r="G4" s="52"/>
      <c r="H4" s="52"/>
      <c r="I4" s="52"/>
      <c r="J4" s="52"/>
      <c r="K4" s="52"/>
      <c r="L4" s="52"/>
      <c r="M4" s="52"/>
      <c r="N4" s="52"/>
      <c r="O4" s="52"/>
    </row>
    <row r="5" s="78" customFormat="1" ht="18" customHeight="1" spans="1:16">
      <c r="A5" s="56" t="s">
        <v>175</v>
      </c>
      <c r="B5" s="56" t="s">
        <v>412</v>
      </c>
      <c r="C5" s="56" t="s">
        <v>316</v>
      </c>
      <c r="D5" s="57" t="s">
        <v>111</v>
      </c>
      <c r="E5" s="56" t="s">
        <v>112</v>
      </c>
      <c r="F5" s="56" t="s">
        <v>247</v>
      </c>
      <c r="G5" s="58"/>
      <c r="H5" s="58"/>
      <c r="I5" s="58"/>
      <c r="J5" s="58"/>
      <c r="K5" s="58"/>
      <c r="L5" s="58"/>
      <c r="M5" s="58"/>
      <c r="N5" s="58"/>
      <c r="O5" s="58"/>
      <c r="P5" s="80"/>
    </row>
    <row r="6" s="77" customFormat="1" ht="18" customHeight="1" spans="1:16">
      <c r="A6" s="56">
        <v>1</v>
      </c>
      <c r="B6" s="60" t="s">
        <v>1303</v>
      </c>
      <c r="C6" s="91"/>
      <c r="D6" s="62"/>
      <c r="E6" s="62"/>
      <c r="F6" s="63"/>
      <c r="G6" s="64"/>
      <c r="H6" s="64"/>
      <c r="I6" s="64"/>
      <c r="J6" s="64"/>
      <c r="K6" s="64"/>
      <c r="L6" s="64"/>
      <c r="M6" s="64"/>
      <c r="N6" s="64"/>
      <c r="O6" s="64"/>
      <c r="P6" s="72"/>
    </row>
    <row r="7" s="77" customFormat="1" ht="18" customHeight="1" spans="1:16">
      <c r="A7" s="56">
        <v>2</v>
      </c>
      <c r="B7" s="60" t="s">
        <v>1304</v>
      </c>
      <c r="C7" s="91"/>
      <c r="D7" s="62"/>
      <c r="E7" s="62"/>
      <c r="F7" s="63"/>
      <c r="G7" s="64"/>
      <c r="H7" s="64"/>
      <c r="I7" s="64"/>
      <c r="J7" s="64"/>
      <c r="K7" s="64"/>
      <c r="L7" s="64"/>
      <c r="M7" s="64"/>
      <c r="N7" s="64"/>
      <c r="O7" s="64"/>
      <c r="P7" s="72"/>
    </row>
    <row r="8" s="77" customFormat="1" ht="18" customHeight="1" spans="1:16">
      <c r="A8" s="56">
        <v>3</v>
      </c>
      <c r="B8" s="60" t="s">
        <v>1305</v>
      </c>
      <c r="C8" s="91"/>
      <c r="D8" s="62"/>
      <c r="E8" s="62"/>
      <c r="F8" s="63"/>
      <c r="G8" s="64"/>
      <c r="H8" s="64"/>
      <c r="I8" s="64"/>
      <c r="J8" s="64"/>
      <c r="K8" s="64"/>
      <c r="L8" s="64"/>
      <c r="M8" s="64"/>
      <c r="N8" s="64"/>
      <c r="O8" s="64"/>
      <c r="P8" s="72"/>
    </row>
    <row r="9" s="77" customFormat="1" ht="18" customHeight="1" spans="1:16">
      <c r="A9" s="56">
        <v>4</v>
      </c>
      <c r="B9" s="60" t="s">
        <v>1306</v>
      </c>
      <c r="C9" s="91"/>
      <c r="D9" s="62"/>
      <c r="E9" s="62"/>
      <c r="F9" s="63"/>
      <c r="G9" s="64"/>
      <c r="H9" s="64"/>
      <c r="I9" s="64"/>
      <c r="J9" s="64"/>
      <c r="K9" s="64"/>
      <c r="L9" s="64"/>
      <c r="M9" s="64"/>
      <c r="N9" s="64"/>
      <c r="O9" s="64"/>
      <c r="P9" s="72"/>
    </row>
    <row r="10" s="77" customFormat="1" ht="18" customHeight="1" spans="1:16">
      <c r="A10" s="56">
        <v>5</v>
      </c>
      <c r="B10" s="60" t="s">
        <v>1307</v>
      </c>
      <c r="C10" s="91"/>
      <c r="D10" s="62"/>
      <c r="E10" s="62"/>
      <c r="F10" s="63"/>
      <c r="G10" s="64"/>
      <c r="H10" s="64"/>
      <c r="I10" s="64"/>
      <c r="J10" s="64"/>
      <c r="K10" s="64"/>
      <c r="L10" s="64"/>
      <c r="M10" s="64"/>
      <c r="N10" s="64"/>
      <c r="O10" s="64"/>
      <c r="P10" s="72"/>
    </row>
    <row r="11" s="77" customFormat="1" ht="18" customHeight="1" spans="1:16">
      <c r="A11" s="56">
        <v>6</v>
      </c>
      <c r="B11" s="60" t="s">
        <v>1308</v>
      </c>
      <c r="C11" s="91"/>
      <c r="D11" s="62"/>
      <c r="E11" s="62"/>
      <c r="F11" s="63"/>
      <c r="G11" s="64"/>
      <c r="H11" s="64"/>
      <c r="I11" s="64"/>
      <c r="J11" s="64"/>
      <c r="K11" s="64"/>
      <c r="L11" s="64"/>
      <c r="M11" s="64"/>
      <c r="N11" s="64"/>
      <c r="O11" s="64"/>
      <c r="P11" s="72"/>
    </row>
    <row r="12" s="77" customFormat="1" ht="18" customHeight="1" spans="1:16">
      <c r="A12" s="56">
        <v>7</v>
      </c>
      <c r="B12" s="60" t="s">
        <v>1309</v>
      </c>
      <c r="C12" s="91"/>
      <c r="D12" s="62"/>
      <c r="E12" s="62"/>
      <c r="F12" s="63"/>
      <c r="G12" s="64"/>
      <c r="H12" s="64"/>
      <c r="I12" s="64"/>
      <c r="J12" s="64"/>
      <c r="K12" s="64"/>
      <c r="L12" s="64"/>
      <c r="M12" s="64"/>
      <c r="N12" s="64"/>
      <c r="O12" s="64"/>
      <c r="P12" s="72"/>
    </row>
    <row r="13" s="77" customFormat="1" ht="18" customHeight="1" spans="1:16">
      <c r="A13" s="56">
        <v>8</v>
      </c>
      <c r="B13" s="60" t="s">
        <v>1310</v>
      </c>
      <c r="C13" s="91"/>
      <c r="D13" s="62"/>
      <c r="E13" s="62"/>
      <c r="F13" s="63"/>
      <c r="G13" s="64"/>
      <c r="H13" s="64"/>
      <c r="I13" s="64"/>
      <c r="J13" s="64"/>
      <c r="K13" s="64"/>
      <c r="L13" s="64"/>
      <c r="M13" s="64"/>
      <c r="N13" s="64"/>
      <c r="O13" s="64"/>
      <c r="P13" s="72"/>
    </row>
    <row r="14" s="77" customFormat="1" ht="18" customHeight="1" spans="1:16">
      <c r="A14" s="56">
        <v>9</v>
      </c>
      <c r="B14" s="60" t="s">
        <v>1311</v>
      </c>
      <c r="C14" s="91"/>
      <c r="D14" s="62"/>
      <c r="E14" s="62"/>
      <c r="F14" s="63"/>
      <c r="G14" s="64"/>
      <c r="H14" s="64"/>
      <c r="I14" s="64"/>
      <c r="J14" s="64"/>
      <c r="K14" s="64"/>
      <c r="L14" s="64"/>
      <c r="M14" s="64"/>
      <c r="N14" s="64"/>
      <c r="O14" s="64"/>
      <c r="P14" s="72"/>
    </row>
    <row r="15" s="77" customFormat="1" ht="18" customHeight="1" spans="1:16">
      <c r="A15" s="56">
        <v>10</v>
      </c>
      <c r="B15" s="60" t="s">
        <v>1312</v>
      </c>
      <c r="C15" s="91"/>
      <c r="D15" s="62"/>
      <c r="E15" s="62"/>
      <c r="F15" s="63"/>
      <c r="G15" s="64"/>
      <c r="H15" s="64"/>
      <c r="I15" s="64"/>
      <c r="J15" s="64"/>
      <c r="K15" s="64"/>
      <c r="L15" s="64"/>
      <c r="M15" s="64"/>
      <c r="N15" s="64"/>
      <c r="O15" s="64"/>
      <c r="P15" s="72"/>
    </row>
    <row r="16" s="77" customFormat="1" ht="18" customHeight="1" spans="1:16">
      <c r="A16" s="56">
        <v>11</v>
      </c>
      <c r="B16" s="60" t="s">
        <v>1313</v>
      </c>
      <c r="C16" s="91"/>
      <c r="D16" s="62"/>
      <c r="E16" s="62"/>
      <c r="F16" s="63"/>
      <c r="G16" s="64"/>
      <c r="H16" s="64"/>
      <c r="I16" s="64"/>
      <c r="J16" s="64"/>
      <c r="K16" s="64"/>
      <c r="L16" s="64"/>
      <c r="M16" s="64"/>
      <c r="N16" s="64"/>
      <c r="O16" s="64"/>
      <c r="P16" s="72"/>
    </row>
    <row r="17" s="77" customFormat="1" ht="18" customHeight="1" spans="1:16">
      <c r="A17" s="56">
        <v>12</v>
      </c>
      <c r="B17" s="60" t="s">
        <v>1314</v>
      </c>
      <c r="C17" s="91"/>
      <c r="D17" s="62"/>
      <c r="E17" s="62"/>
      <c r="F17" s="63"/>
      <c r="G17" s="64"/>
      <c r="H17" s="64"/>
      <c r="I17" s="64"/>
      <c r="J17" s="64"/>
      <c r="K17" s="64"/>
      <c r="L17" s="64"/>
      <c r="M17" s="64"/>
      <c r="N17" s="64"/>
      <c r="O17" s="64"/>
      <c r="P17" s="72"/>
    </row>
    <row r="18" s="77" customFormat="1" ht="18" customHeight="1" spans="1:16">
      <c r="A18" s="56">
        <v>13</v>
      </c>
      <c r="B18" s="60" t="s">
        <v>1315</v>
      </c>
      <c r="C18" s="91"/>
      <c r="D18" s="62"/>
      <c r="E18" s="62"/>
      <c r="F18" s="63"/>
      <c r="G18" s="64"/>
      <c r="H18" s="64"/>
      <c r="I18" s="64"/>
      <c r="J18" s="64"/>
      <c r="K18" s="64"/>
      <c r="L18" s="64"/>
      <c r="M18" s="64"/>
      <c r="N18" s="64"/>
      <c r="O18" s="64"/>
      <c r="P18" s="72"/>
    </row>
    <row r="19" s="77" customFormat="1" ht="18" customHeight="1" spans="1:16">
      <c r="A19" s="56">
        <v>14</v>
      </c>
      <c r="B19" s="60" t="s">
        <v>1316</v>
      </c>
      <c r="C19" s="91"/>
      <c r="D19" s="62"/>
      <c r="E19" s="62"/>
      <c r="F19" s="63"/>
      <c r="G19" s="64"/>
      <c r="H19" s="64"/>
      <c r="I19" s="64"/>
      <c r="J19" s="64"/>
      <c r="K19" s="64"/>
      <c r="L19" s="64"/>
      <c r="M19" s="64"/>
      <c r="N19" s="64"/>
      <c r="O19" s="64"/>
      <c r="P19" s="72"/>
    </row>
    <row r="20" s="77" customFormat="1" ht="18" customHeight="1" spans="1:16">
      <c r="A20" s="56">
        <v>15</v>
      </c>
      <c r="B20" s="60" t="s">
        <v>1317</v>
      </c>
      <c r="C20" s="91"/>
      <c r="D20" s="62"/>
      <c r="E20" s="62"/>
      <c r="F20" s="63"/>
      <c r="G20" s="64"/>
      <c r="H20" s="64"/>
      <c r="I20" s="64"/>
      <c r="J20" s="64"/>
      <c r="K20" s="64"/>
      <c r="L20" s="64"/>
      <c r="M20" s="64"/>
      <c r="N20" s="64"/>
      <c r="O20" s="64"/>
      <c r="P20" s="72"/>
    </row>
    <row r="21" s="77" customFormat="1" ht="18" customHeight="1" spans="1:16">
      <c r="A21" s="56"/>
      <c r="B21" s="60"/>
      <c r="C21" s="91"/>
      <c r="D21" s="62"/>
      <c r="E21" s="62"/>
      <c r="F21" s="63"/>
      <c r="G21" s="64"/>
      <c r="H21" s="64"/>
      <c r="I21" s="64"/>
      <c r="J21" s="64"/>
      <c r="K21" s="64"/>
      <c r="L21" s="64"/>
      <c r="M21" s="64"/>
      <c r="N21" s="64"/>
      <c r="O21" s="64"/>
      <c r="P21" s="72"/>
    </row>
    <row r="22" s="77" customFormat="1" ht="18" customHeight="1" spans="1:16">
      <c r="A22" s="56"/>
      <c r="B22" s="60"/>
      <c r="C22" s="91"/>
      <c r="D22" s="62"/>
      <c r="E22" s="62"/>
      <c r="F22" s="63"/>
      <c r="G22" s="64"/>
      <c r="H22" s="64"/>
      <c r="I22" s="64"/>
      <c r="J22" s="64"/>
      <c r="K22" s="64"/>
      <c r="L22" s="64"/>
      <c r="M22" s="64"/>
      <c r="N22" s="64"/>
      <c r="O22" s="64"/>
      <c r="P22" s="72"/>
    </row>
    <row r="23" s="77" customFormat="1" ht="18" customHeight="1" spans="1:16">
      <c r="A23" s="56"/>
      <c r="B23" s="60"/>
      <c r="C23" s="91"/>
      <c r="D23" s="62"/>
      <c r="E23" s="62"/>
      <c r="F23" s="63"/>
      <c r="G23" s="64"/>
      <c r="H23" s="64"/>
      <c r="I23" s="64"/>
      <c r="J23" s="64"/>
      <c r="K23" s="64"/>
      <c r="L23" s="64"/>
      <c r="M23" s="64"/>
      <c r="N23" s="64"/>
      <c r="O23" s="64"/>
      <c r="P23" s="72"/>
    </row>
    <row r="24" s="77" customFormat="1" ht="18" customHeight="1" spans="1:16">
      <c r="A24" s="56"/>
      <c r="B24" s="60"/>
      <c r="C24" s="91"/>
      <c r="D24" s="62"/>
      <c r="E24" s="62"/>
      <c r="F24" s="63"/>
      <c r="G24" s="64"/>
      <c r="H24" s="64"/>
      <c r="I24" s="64"/>
      <c r="J24" s="64"/>
      <c r="K24" s="64"/>
      <c r="L24" s="64"/>
      <c r="M24" s="64"/>
      <c r="N24" s="64"/>
      <c r="O24" s="64"/>
      <c r="P24" s="72"/>
    </row>
    <row r="25" s="77" customFormat="1" ht="18" customHeight="1" spans="1:16">
      <c r="A25" s="56"/>
      <c r="B25" s="60"/>
      <c r="C25" s="91"/>
      <c r="D25" s="62"/>
      <c r="E25" s="62"/>
      <c r="F25" s="63"/>
      <c r="G25" s="64"/>
      <c r="H25" s="64"/>
      <c r="I25" s="64"/>
      <c r="J25" s="64"/>
      <c r="K25" s="64"/>
      <c r="L25" s="64"/>
      <c r="M25" s="64"/>
      <c r="N25" s="64"/>
      <c r="O25" s="64"/>
      <c r="P25" s="72"/>
    </row>
    <row r="26" s="77" customFormat="1" ht="18" customHeight="1" spans="1:16">
      <c r="A26" s="67" t="s">
        <v>309</v>
      </c>
      <c r="B26" s="57"/>
      <c r="C26" s="61"/>
      <c r="D26" s="62">
        <f>ROUND(SUM(D6:D25),2)</f>
        <v>0</v>
      </c>
      <c r="E26" s="62">
        <f>ROUND(SUM(E6:E25),2)</f>
        <v>0</v>
      </c>
      <c r="F26" s="63"/>
      <c r="G26" s="64"/>
      <c r="H26" s="64"/>
      <c r="I26" s="64"/>
      <c r="J26" s="64"/>
      <c r="K26" s="64"/>
      <c r="L26" s="64"/>
      <c r="M26" s="64"/>
      <c r="N26" s="64"/>
      <c r="O26" s="64"/>
      <c r="P26" s="72"/>
    </row>
    <row r="27" customHeight="1" spans="1:16">
      <c r="A27" s="64"/>
      <c r="B27" s="64"/>
      <c r="C27" s="64"/>
      <c r="D27" s="64"/>
      <c r="E27" s="64"/>
      <c r="F27" s="64"/>
      <c r="G27" s="64"/>
      <c r="H27" s="64"/>
      <c r="I27" s="64"/>
      <c r="J27" s="64"/>
      <c r="K27" s="64"/>
      <c r="L27" s="64"/>
      <c r="M27" s="64"/>
      <c r="N27" s="64"/>
      <c r="O27" s="64"/>
      <c r="P27" s="65"/>
    </row>
    <row r="28" customHeight="1" spans="1:16">
      <c r="A28" s="92"/>
      <c r="B28" s="92"/>
      <c r="C28" s="92"/>
      <c r="D28" s="92"/>
      <c r="E28" s="64"/>
      <c r="F28" s="64"/>
      <c r="G28" s="64"/>
      <c r="H28" s="64"/>
      <c r="I28" s="64"/>
      <c r="J28" s="64"/>
      <c r="K28" s="64"/>
      <c r="L28" s="64"/>
      <c r="M28" s="64"/>
      <c r="N28" s="64"/>
      <c r="O28" s="64"/>
      <c r="P28" s="65"/>
    </row>
    <row r="29" customHeight="1" spans="1:16">
      <c r="A29" s="64"/>
      <c r="B29" s="64"/>
      <c r="C29" s="64"/>
      <c r="D29" s="72" t="s">
        <v>113</v>
      </c>
      <c r="E29" s="62">
        <f>E26-D26</f>
        <v>0</v>
      </c>
      <c r="F29" s="64"/>
      <c r="G29" s="64"/>
      <c r="H29" s="64"/>
      <c r="I29" s="64"/>
      <c r="J29" s="64"/>
      <c r="K29" s="64"/>
      <c r="L29" s="64"/>
      <c r="M29" s="64"/>
      <c r="N29" s="64"/>
      <c r="O29" s="64"/>
      <c r="P29" s="65"/>
    </row>
    <row r="30" customHeight="1" spans="1:16">
      <c r="A30" s="64"/>
      <c r="B30" s="64"/>
      <c r="C30" s="64"/>
      <c r="D30" s="72" t="s">
        <v>1288</v>
      </c>
      <c r="E30" s="74" t="str">
        <f>IF(D26=0,"",E29/D26)</f>
        <v/>
      </c>
      <c r="F30" s="64"/>
      <c r="G30" s="64"/>
      <c r="H30" s="64"/>
      <c r="I30" s="64"/>
      <c r="J30" s="64"/>
      <c r="K30" s="64"/>
      <c r="L30" s="64"/>
      <c r="M30" s="64"/>
      <c r="N30" s="64"/>
      <c r="O30" s="64"/>
      <c r="P30" s="65"/>
    </row>
    <row r="31" customHeight="1" spans="1:16">
      <c r="A31" s="64"/>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75"/>
      <c r="B71" s="75"/>
      <c r="C71" s="75"/>
      <c r="D71" s="75"/>
      <c r="E71" s="75"/>
      <c r="F71" s="75"/>
      <c r="G71" s="75"/>
      <c r="H71" s="75"/>
      <c r="I71" s="75"/>
      <c r="J71" s="75"/>
      <c r="K71" s="75"/>
      <c r="L71" s="75"/>
      <c r="M71" s="75"/>
      <c r="N71" s="75"/>
      <c r="O71" s="75"/>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6"/>
      <c r="B76" s="76"/>
      <c r="C76" s="76"/>
      <c r="D76" s="76"/>
      <c r="E76" s="76"/>
      <c r="F76" s="76"/>
      <c r="G76" s="76"/>
      <c r="H76" s="76"/>
      <c r="I76" s="76"/>
      <c r="J76" s="76"/>
      <c r="K76" s="76"/>
      <c r="L76" s="76"/>
      <c r="M76" s="76"/>
      <c r="N76" s="76"/>
      <c r="O76" s="76"/>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sheetData>
  <mergeCells count="4">
    <mergeCell ref="A1:F1"/>
    <mergeCell ref="A2:F2"/>
    <mergeCell ref="A26:B26"/>
    <mergeCell ref="A28:D28"/>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7">
    <pageSetUpPr fitToPage="1"/>
  </sheetPr>
  <dimension ref="A1:P86"/>
  <sheetViews>
    <sheetView view="pageBreakPreview" zoomScaleNormal="100" workbookViewId="0">
      <selection activeCell="L20" sqref="L20"/>
    </sheetView>
  </sheetViews>
  <sheetFormatPr defaultColWidth="9" defaultRowHeight="15.75" customHeight="1"/>
  <cols>
    <col min="1" max="1" width="8.33333333333333" style="48" customWidth="1"/>
    <col min="2" max="2" width="27" style="48" customWidth="1"/>
    <col min="3" max="3" width="17" style="48" customWidth="1"/>
    <col min="4" max="4" width="19.1666666666667" style="48" customWidth="1"/>
    <col min="5" max="6" width="19.3333333333333" style="48" customWidth="1"/>
    <col min="7" max="7" width="15.5" style="48" customWidth="1"/>
    <col min="8" max="16384" width="9" style="48"/>
  </cols>
  <sheetData>
    <row r="1" s="46" customFormat="1" ht="30" customHeight="1" spans="1:16">
      <c r="A1" s="49" t="s">
        <v>1318</v>
      </c>
      <c r="B1" s="49"/>
      <c r="C1" s="49"/>
      <c r="D1" s="49"/>
      <c r="E1" s="49"/>
      <c r="F1" s="49"/>
      <c r="G1" s="49"/>
    </row>
    <row r="2" s="77" customFormat="1" ht="17.25" customHeight="1" spans="1:16">
      <c r="A2" s="50" t="str">
        <f>公用信息!E7</f>
        <v>评估基准日：2025年10月31日</v>
      </c>
      <c r="B2" s="50"/>
      <c r="C2" s="50"/>
      <c r="D2" s="50"/>
      <c r="E2" s="50"/>
      <c r="F2" s="50"/>
      <c r="G2" s="51"/>
      <c r="H2" s="52"/>
      <c r="I2" s="52"/>
      <c r="J2" s="52"/>
      <c r="K2" s="52"/>
      <c r="L2" s="52"/>
      <c r="M2" s="52"/>
      <c r="N2" s="52"/>
      <c r="O2" s="52"/>
    </row>
    <row r="3" s="77" customFormat="1" ht="17.25" customHeight="1" spans="1:16">
      <c r="A3" s="50"/>
      <c r="B3" s="50"/>
      <c r="C3" s="50"/>
      <c r="D3" s="50"/>
      <c r="E3" s="50"/>
      <c r="F3" s="50"/>
      <c r="G3" s="53" t="s">
        <v>1319</v>
      </c>
      <c r="H3" s="52"/>
      <c r="I3" s="52"/>
      <c r="J3" s="52"/>
      <c r="K3" s="52"/>
      <c r="L3" s="52"/>
      <c r="M3" s="52"/>
      <c r="N3" s="52"/>
      <c r="O3" s="52"/>
    </row>
    <row r="4" s="77" customFormat="1" ht="17.25" customHeight="1" spans="1:16">
      <c r="A4" s="90" t="str">
        <f>公用信息!E6</f>
        <v>被评估单位：杭州建德杭氧气体有限公司</v>
      </c>
      <c r="B4" s="52"/>
      <c r="C4" s="52"/>
      <c r="D4" s="52"/>
      <c r="E4" s="52"/>
      <c r="F4" s="52"/>
      <c r="G4" s="55" t="e">
        <f>#REF!</f>
        <v>#REF!</v>
      </c>
      <c r="H4" s="52"/>
      <c r="I4" s="52"/>
      <c r="J4" s="52"/>
      <c r="K4" s="52"/>
      <c r="L4" s="52"/>
      <c r="M4" s="52"/>
      <c r="N4" s="52"/>
      <c r="O4" s="52"/>
    </row>
    <row r="5" s="78" customFormat="1" ht="17.25" customHeight="1" spans="1:16">
      <c r="A5" s="56" t="s">
        <v>175</v>
      </c>
      <c r="B5" s="56" t="s">
        <v>1320</v>
      </c>
      <c r="C5" s="56" t="s">
        <v>316</v>
      </c>
      <c r="D5" s="56" t="s">
        <v>1321</v>
      </c>
      <c r="E5" s="57" t="s">
        <v>111</v>
      </c>
      <c r="F5" s="56" t="s">
        <v>112</v>
      </c>
      <c r="G5" s="56" t="s">
        <v>247</v>
      </c>
      <c r="H5" s="58"/>
      <c r="I5" s="58"/>
      <c r="J5" s="58"/>
      <c r="K5" s="58"/>
      <c r="L5" s="58"/>
      <c r="M5" s="58"/>
      <c r="N5" s="58"/>
      <c r="O5" s="58"/>
      <c r="P5" s="80"/>
    </row>
    <row r="6" s="77" customFormat="1" ht="17.25" customHeight="1" spans="1:16">
      <c r="A6" s="56"/>
      <c r="B6" s="60"/>
      <c r="C6" s="91"/>
      <c r="D6" s="56"/>
      <c r="E6" s="62"/>
      <c r="F6" s="62"/>
      <c r="G6" s="63"/>
      <c r="H6" s="64"/>
      <c r="I6" s="64"/>
      <c r="J6" s="64"/>
      <c r="K6" s="64"/>
      <c r="L6" s="64"/>
      <c r="M6" s="64"/>
      <c r="N6" s="64"/>
      <c r="O6" s="64"/>
      <c r="P6" s="72"/>
    </row>
    <row r="7" s="77" customFormat="1" ht="17.25" customHeight="1" spans="1:16">
      <c r="A7" s="56"/>
      <c r="B7" s="60"/>
      <c r="C7" s="91"/>
      <c r="D7" s="56"/>
      <c r="E7" s="62"/>
      <c r="F7" s="62"/>
      <c r="G7" s="63"/>
      <c r="H7" s="64"/>
      <c r="I7" s="64"/>
      <c r="J7" s="64"/>
      <c r="K7" s="64"/>
      <c r="L7" s="64"/>
      <c r="M7" s="64"/>
      <c r="N7" s="64"/>
      <c r="O7" s="64"/>
      <c r="P7" s="72"/>
    </row>
    <row r="8" s="77" customFormat="1" ht="17.25" customHeight="1" spans="1:16">
      <c r="A8" s="56"/>
      <c r="B8" s="60"/>
      <c r="C8" s="91"/>
      <c r="D8" s="56"/>
      <c r="E8" s="62"/>
      <c r="F8" s="62"/>
      <c r="G8" s="63"/>
      <c r="H8" s="64"/>
      <c r="I8" s="64"/>
      <c r="J8" s="64"/>
      <c r="K8" s="64"/>
      <c r="L8" s="64"/>
      <c r="M8" s="64"/>
      <c r="N8" s="64"/>
      <c r="O8" s="64"/>
      <c r="P8" s="72"/>
    </row>
    <row r="9" s="77" customFormat="1" ht="17.25" customHeight="1" spans="1:16">
      <c r="A9" s="56"/>
      <c r="B9" s="60"/>
      <c r="C9" s="91"/>
      <c r="D9" s="56"/>
      <c r="E9" s="62"/>
      <c r="F9" s="62"/>
      <c r="G9" s="63"/>
      <c r="H9" s="64"/>
      <c r="I9" s="64"/>
      <c r="J9" s="64"/>
      <c r="K9" s="64"/>
      <c r="L9" s="64"/>
      <c r="M9" s="64"/>
      <c r="N9" s="64"/>
      <c r="O9" s="64"/>
      <c r="P9" s="72"/>
    </row>
    <row r="10" s="77" customFormat="1" ht="17.25" customHeight="1" spans="1:16">
      <c r="A10" s="56"/>
      <c r="B10" s="60"/>
      <c r="C10" s="91"/>
      <c r="D10" s="56"/>
      <c r="E10" s="62"/>
      <c r="F10" s="62"/>
      <c r="G10" s="63"/>
      <c r="H10" s="64"/>
      <c r="I10" s="64"/>
      <c r="J10" s="64"/>
      <c r="K10" s="64"/>
      <c r="L10" s="64"/>
      <c r="M10" s="64"/>
      <c r="N10" s="64"/>
      <c r="O10" s="64"/>
      <c r="P10" s="72"/>
    </row>
    <row r="11" s="77" customFormat="1" ht="17.25" customHeight="1" spans="1:16">
      <c r="A11" s="56"/>
      <c r="B11" s="60"/>
      <c r="C11" s="91"/>
      <c r="D11" s="56"/>
      <c r="E11" s="62"/>
      <c r="F11" s="62"/>
      <c r="G11" s="63"/>
      <c r="H11" s="64"/>
      <c r="I11" s="64"/>
      <c r="J11" s="64"/>
      <c r="K11" s="64"/>
      <c r="L11" s="64"/>
      <c r="M11" s="64"/>
      <c r="N11" s="64"/>
      <c r="O11" s="64"/>
      <c r="P11" s="72"/>
    </row>
    <row r="12" s="77" customFormat="1" ht="17.25" customHeight="1" spans="1:16">
      <c r="A12" s="56"/>
      <c r="B12" s="60"/>
      <c r="C12" s="91"/>
      <c r="D12" s="56"/>
      <c r="E12" s="62"/>
      <c r="F12" s="62"/>
      <c r="G12" s="63"/>
      <c r="H12" s="64"/>
      <c r="I12" s="64"/>
      <c r="J12" s="64"/>
      <c r="K12" s="64"/>
      <c r="L12" s="64"/>
      <c r="M12" s="64"/>
      <c r="N12" s="64"/>
      <c r="O12" s="64"/>
      <c r="P12" s="72"/>
    </row>
    <row r="13" s="77" customFormat="1" ht="17.25" customHeight="1" spans="1:16">
      <c r="A13" s="56"/>
      <c r="B13" s="60"/>
      <c r="C13" s="91"/>
      <c r="D13" s="56"/>
      <c r="E13" s="62"/>
      <c r="F13" s="62"/>
      <c r="G13" s="63"/>
      <c r="H13" s="64"/>
      <c r="I13" s="64"/>
      <c r="J13" s="64"/>
      <c r="K13" s="64"/>
      <c r="L13" s="64"/>
      <c r="M13" s="64"/>
      <c r="N13" s="64"/>
      <c r="O13" s="64"/>
      <c r="P13" s="72"/>
    </row>
    <row r="14" s="77" customFormat="1" ht="17.25" customHeight="1" spans="1:16">
      <c r="A14" s="56"/>
      <c r="B14" s="60"/>
      <c r="C14" s="91"/>
      <c r="D14" s="56"/>
      <c r="E14" s="62"/>
      <c r="F14" s="62"/>
      <c r="G14" s="63"/>
      <c r="H14" s="64"/>
      <c r="I14" s="64"/>
      <c r="J14" s="64"/>
      <c r="K14" s="64"/>
      <c r="L14" s="64"/>
      <c r="M14" s="64"/>
      <c r="N14" s="64"/>
      <c r="O14" s="64"/>
      <c r="P14" s="72"/>
    </row>
    <row r="15" s="77" customFormat="1" ht="17.25" customHeight="1" spans="1:16">
      <c r="A15" s="56"/>
      <c r="B15" s="60"/>
      <c r="C15" s="91"/>
      <c r="D15" s="56"/>
      <c r="E15" s="62"/>
      <c r="F15" s="62"/>
      <c r="G15" s="63"/>
      <c r="H15" s="64"/>
      <c r="I15" s="64"/>
      <c r="J15" s="64"/>
      <c r="K15" s="64"/>
      <c r="L15" s="64"/>
      <c r="M15" s="64"/>
      <c r="N15" s="64"/>
      <c r="O15" s="64"/>
      <c r="P15" s="72"/>
    </row>
    <row r="16" s="77" customFormat="1" ht="17.25" customHeight="1" spans="1:16">
      <c r="A16" s="56"/>
      <c r="B16" s="60"/>
      <c r="C16" s="91"/>
      <c r="D16" s="56"/>
      <c r="E16" s="62"/>
      <c r="F16" s="62"/>
      <c r="G16" s="63"/>
      <c r="H16" s="64"/>
      <c r="I16" s="64"/>
      <c r="J16" s="64"/>
      <c r="K16" s="64"/>
      <c r="L16" s="64"/>
      <c r="M16" s="64"/>
      <c r="N16" s="64"/>
      <c r="O16" s="64"/>
      <c r="P16" s="72"/>
    </row>
    <row r="17" s="77" customFormat="1" ht="17.25" customHeight="1" spans="1:16">
      <c r="A17" s="56"/>
      <c r="B17" s="60"/>
      <c r="C17" s="91"/>
      <c r="D17" s="56"/>
      <c r="E17" s="62"/>
      <c r="F17" s="62"/>
      <c r="G17" s="63"/>
      <c r="H17" s="64"/>
      <c r="I17" s="64"/>
      <c r="J17" s="64"/>
      <c r="K17" s="64"/>
      <c r="L17" s="64"/>
      <c r="M17" s="64"/>
      <c r="N17" s="64"/>
      <c r="O17" s="64"/>
      <c r="P17" s="72"/>
    </row>
    <row r="18" s="77" customFormat="1" ht="17.25" customHeight="1" spans="1:16">
      <c r="A18" s="56"/>
      <c r="B18" s="60"/>
      <c r="C18" s="91"/>
      <c r="D18" s="56"/>
      <c r="E18" s="62"/>
      <c r="F18" s="62"/>
      <c r="G18" s="63"/>
      <c r="H18" s="64"/>
      <c r="I18" s="64"/>
      <c r="J18" s="64"/>
      <c r="K18" s="64"/>
      <c r="L18" s="64"/>
      <c r="M18" s="64"/>
      <c r="N18" s="64"/>
      <c r="O18" s="64"/>
      <c r="P18" s="72"/>
    </row>
    <row r="19" s="77" customFormat="1" ht="17.25" customHeight="1" spans="1:16">
      <c r="A19" s="56"/>
      <c r="B19" s="60"/>
      <c r="C19" s="91"/>
      <c r="D19" s="56"/>
      <c r="E19" s="62"/>
      <c r="F19" s="62"/>
      <c r="G19" s="63"/>
      <c r="H19" s="64"/>
      <c r="I19" s="64"/>
      <c r="J19" s="64"/>
      <c r="K19" s="64"/>
      <c r="L19" s="64"/>
      <c r="M19" s="64"/>
      <c r="N19" s="64"/>
      <c r="O19" s="64"/>
      <c r="P19" s="72"/>
    </row>
    <row r="20" s="77" customFormat="1" ht="17.25" customHeight="1" spans="1:16">
      <c r="A20" s="56"/>
      <c r="B20" s="60"/>
      <c r="C20" s="91"/>
      <c r="D20" s="56"/>
      <c r="E20" s="62"/>
      <c r="F20" s="62"/>
      <c r="G20" s="63"/>
      <c r="H20" s="64"/>
      <c r="I20" s="64"/>
      <c r="J20" s="64"/>
      <c r="K20" s="64"/>
      <c r="L20" s="64"/>
      <c r="M20" s="64"/>
      <c r="N20" s="64"/>
      <c r="O20" s="64"/>
      <c r="P20" s="72"/>
    </row>
    <row r="21" s="77" customFormat="1" ht="17.25" customHeight="1" spans="1:16">
      <c r="A21" s="56"/>
      <c r="B21" s="60"/>
      <c r="C21" s="91"/>
      <c r="D21" s="56"/>
      <c r="E21" s="62"/>
      <c r="F21" s="62"/>
      <c r="G21" s="63"/>
      <c r="H21" s="64"/>
      <c r="I21" s="64"/>
      <c r="J21" s="64"/>
      <c r="K21" s="64"/>
      <c r="L21" s="64"/>
      <c r="M21" s="64"/>
      <c r="N21" s="64"/>
      <c r="O21" s="64"/>
      <c r="P21" s="72"/>
    </row>
    <row r="22" s="77" customFormat="1" ht="17.25" customHeight="1" spans="1:16">
      <c r="A22" s="56"/>
      <c r="B22" s="60"/>
      <c r="C22" s="91"/>
      <c r="D22" s="56"/>
      <c r="E22" s="62"/>
      <c r="F22" s="62"/>
      <c r="G22" s="63"/>
      <c r="H22" s="64"/>
      <c r="I22" s="64"/>
      <c r="J22" s="64"/>
      <c r="K22" s="64"/>
      <c r="L22" s="64"/>
      <c r="M22" s="64"/>
      <c r="N22" s="64"/>
      <c r="O22" s="64"/>
      <c r="P22" s="72"/>
    </row>
    <row r="23" s="77" customFormat="1" ht="17.25" customHeight="1" spans="1:16">
      <c r="A23" s="56"/>
      <c r="B23" s="60"/>
      <c r="C23" s="91"/>
      <c r="D23" s="56"/>
      <c r="E23" s="62"/>
      <c r="F23" s="62"/>
      <c r="G23" s="63"/>
      <c r="H23" s="64"/>
      <c r="I23" s="64"/>
      <c r="J23" s="64"/>
      <c r="K23" s="64"/>
      <c r="L23" s="64"/>
      <c r="M23" s="64"/>
      <c r="N23" s="64"/>
      <c r="O23" s="64"/>
      <c r="P23" s="72"/>
    </row>
    <row r="24" s="77" customFormat="1" ht="17.25" customHeight="1" spans="1:16">
      <c r="A24" s="56"/>
      <c r="B24" s="60"/>
      <c r="C24" s="91"/>
      <c r="D24" s="56"/>
      <c r="E24" s="62"/>
      <c r="F24" s="62"/>
      <c r="G24" s="63"/>
      <c r="H24" s="64"/>
      <c r="I24" s="64"/>
      <c r="J24" s="64"/>
      <c r="K24" s="64"/>
      <c r="L24" s="64"/>
      <c r="M24" s="64"/>
      <c r="N24" s="64"/>
      <c r="O24" s="64"/>
      <c r="P24" s="72"/>
    </row>
    <row r="25" s="77" customFormat="1" ht="17.25" customHeight="1" spans="1:16">
      <c r="A25" s="56"/>
      <c r="B25" s="60"/>
      <c r="C25" s="91"/>
      <c r="D25" s="56"/>
      <c r="E25" s="62"/>
      <c r="F25" s="62"/>
      <c r="G25" s="63"/>
      <c r="H25" s="64"/>
      <c r="I25" s="64"/>
      <c r="J25" s="64"/>
      <c r="K25" s="64"/>
      <c r="L25" s="64"/>
      <c r="M25" s="64"/>
      <c r="N25" s="64"/>
      <c r="O25" s="64"/>
      <c r="P25" s="72"/>
    </row>
    <row r="26" s="77" customFormat="1" ht="17.25" customHeight="1" spans="1:16">
      <c r="A26" s="56"/>
      <c r="B26" s="60"/>
      <c r="C26" s="91"/>
      <c r="D26" s="56"/>
      <c r="E26" s="62"/>
      <c r="F26" s="62"/>
      <c r="G26" s="63"/>
      <c r="H26" s="64"/>
      <c r="I26" s="64"/>
      <c r="J26" s="64"/>
      <c r="K26" s="64"/>
      <c r="L26" s="64"/>
      <c r="M26" s="64"/>
      <c r="N26" s="64"/>
      <c r="O26" s="64"/>
      <c r="P26" s="72"/>
    </row>
    <row r="27" s="77" customFormat="1" ht="17.25" customHeight="1" spans="1:16">
      <c r="A27" s="67" t="s">
        <v>309</v>
      </c>
      <c r="B27" s="57"/>
      <c r="C27" s="61"/>
      <c r="D27" s="56"/>
      <c r="E27" s="62">
        <f>ROUND(SUM(E6:E26),2)</f>
        <v>0</v>
      </c>
      <c r="F27" s="62">
        <f>ROUND(SUM(F6:F26),2)</f>
        <v>0</v>
      </c>
      <c r="G27" s="63"/>
      <c r="H27" s="64"/>
      <c r="I27" s="64"/>
      <c r="J27" s="64"/>
      <c r="K27" s="64"/>
      <c r="L27" s="64"/>
      <c r="M27" s="64"/>
      <c r="N27" s="64"/>
      <c r="O27" s="64"/>
      <c r="P27" s="72"/>
    </row>
    <row r="28" customHeight="1" spans="1:16">
      <c r="A28" s="64"/>
      <c r="B28" s="64"/>
      <c r="C28" s="64"/>
      <c r="D28" s="64"/>
      <c r="E28" s="64"/>
      <c r="F28" s="64"/>
      <c r="G28" s="64"/>
      <c r="H28" s="64"/>
      <c r="I28" s="64"/>
      <c r="J28" s="64"/>
      <c r="K28" s="64"/>
      <c r="L28" s="64"/>
      <c r="M28" s="64"/>
      <c r="N28" s="64"/>
      <c r="O28" s="64"/>
      <c r="P28" s="65"/>
    </row>
    <row r="29" customHeight="1" spans="1:16">
      <c r="A29" s="71"/>
      <c r="B29" s="64"/>
      <c r="C29" s="64"/>
      <c r="D29" s="64"/>
      <c r="E29" s="72" t="s">
        <v>113</v>
      </c>
      <c r="F29" s="62">
        <f>F27-E27</f>
        <v>0</v>
      </c>
      <c r="G29" s="64"/>
      <c r="H29" s="64"/>
      <c r="I29" s="64"/>
      <c r="J29" s="64"/>
      <c r="K29" s="64"/>
      <c r="L29" s="64"/>
      <c r="M29" s="64"/>
      <c r="N29" s="64"/>
      <c r="O29" s="64"/>
      <c r="P29" s="65"/>
    </row>
    <row r="30" customHeight="1" spans="1:16">
      <c r="A30" s="64"/>
      <c r="B30" s="64"/>
      <c r="C30" s="64"/>
      <c r="D30" s="64"/>
      <c r="E30" s="72" t="s">
        <v>1288</v>
      </c>
      <c r="F30" s="74" t="str">
        <f>IF(E27=0,"",F29/E27)</f>
        <v/>
      </c>
      <c r="G30" s="64"/>
      <c r="H30" s="64"/>
      <c r="I30" s="64"/>
      <c r="J30" s="64"/>
      <c r="K30" s="64"/>
      <c r="L30" s="64"/>
      <c r="M30" s="64"/>
      <c r="N30" s="64"/>
      <c r="O30" s="64"/>
      <c r="P30" s="65"/>
    </row>
    <row r="31" customHeight="1" spans="1:16">
      <c r="A31" s="64"/>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sheetData>
  <mergeCells count="3">
    <mergeCell ref="A1:G1"/>
    <mergeCell ref="A2:G2"/>
    <mergeCell ref="A27:B27"/>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465">
    <pageSetUpPr fitToPage="1"/>
  </sheetPr>
  <dimension ref="A1:M85"/>
  <sheetViews>
    <sheetView view="pageBreakPreview" zoomScaleNormal="100" workbookViewId="0">
      <selection activeCell="L20" sqref="L20"/>
    </sheetView>
  </sheetViews>
  <sheetFormatPr defaultColWidth="9" defaultRowHeight="15.75" customHeight="1"/>
  <cols>
    <col min="1" max="1" width="13.5" style="48" customWidth="1"/>
    <col min="2" max="2" width="38.1666666666667" style="48" customWidth="1"/>
    <col min="3" max="4" width="25.6666666666667" style="48" customWidth="1"/>
    <col min="5" max="16384" width="9" style="48"/>
  </cols>
  <sheetData>
    <row r="1" s="46" customFormat="1" ht="30" customHeight="1" spans="1:13">
      <c r="A1" s="49" t="s">
        <v>1322</v>
      </c>
      <c r="B1" s="49"/>
      <c r="C1" s="49"/>
      <c r="D1" s="49"/>
    </row>
    <row r="2" ht="16.5" customHeight="1" spans="1:13">
      <c r="A2" s="50" t="str">
        <f>公用信息!E7</f>
        <v>评估基准日：2025年10月31日</v>
      </c>
      <c r="B2" s="50"/>
      <c r="C2" s="50"/>
      <c r="D2" s="50"/>
      <c r="E2" s="52"/>
      <c r="F2" s="52"/>
      <c r="G2" s="52"/>
      <c r="H2" s="52"/>
      <c r="I2" s="52"/>
      <c r="J2" s="52"/>
      <c r="K2" s="52"/>
      <c r="L2" s="52"/>
    </row>
    <row r="3" ht="16.5" customHeight="1" spans="1:13">
      <c r="A3" s="50"/>
      <c r="B3" s="50"/>
      <c r="C3" s="50"/>
      <c r="D3" s="53" t="s">
        <v>1323</v>
      </c>
      <c r="E3" s="52"/>
      <c r="F3" s="52"/>
      <c r="G3" s="52"/>
      <c r="H3" s="52"/>
      <c r="I3" s="52"/>
      <c r="J3" s="52"/>
      <c r="K3" s="52"/>
      <c r="L3" s="52"/>
    </row>
    <row r="4" ht="16.5" customHeight="1" spans="1:13">
      <c r="A4" s="54" t="str">
        <f>公用信息!E6</f>
        <v>被评估单位：杭州建德杭氧气体有限公司</v>
      </c>
      <c r="B4" s="54"/>
      <c r="C4" s="52"/>
      <c r="D4" s="55" t="e">
        <f>#REF!</f>
        <v>#REF!</v>
      </c>
      <c r="E4" s="52"/>
      <c r="F4" s="52"/>
      <c r="G4" s="52"/>
      <c r="H4" s="52"/>
      <c r="I4" s="52"/>
      <c r="J4" s="52"/>
      <c r="K4" s="52"/>
      <c r="L4" s="52"/>
    </row>
    <row r="5" s="47" customFormat="1" ht="16.5" customHeight="1" spans="1:13">
      <c r="A5" s="114" t="s">
        <v>214</v>
      </c>
      <c r="B5" s="56" t="s">
        <v>306</v>
      </c>
      <c r="C5" s="57" t="s">
        <v>111</v>
      </c>
      <c r="D5" s="56" t="s">
        <v>112</v>
      </c>
      <c r="E5" s="58"/>
      <c r="F5" s="58"/>
      <c r="G5" s="58"/>
      <c r="H5" s="58"/>
      <c r="I5" s="58"/>
      <c r="J5" s="58"/>
      <c r="K5" s="58"/>
      <c r="L5" s="58"/>
      <c r="M5" s="59"/>
    </row>
    <row r="6" ht="16.5" customHeight="1" spans="1:13">
      <c r="A6" s="114" t="s">
        <v>1324</v>
      </c>
      <c r="B6" s="60" t="s">
        <v>1325</v>
      </c>
      <c r="C6" s="62">
        <f>'5-10-1应付利息'!G27</f>
        <v>0</v>
      </c>
      <c r="D6" s="62">
        <f>'5-10-1应付利息'!H27</f>
        <v>0</v>
      </c>
      <c r="E6" s="72"/>
      <c r="F6" s="64"/>
      <c r="G6" s="64"/>
      <c r="H6" s="64"/>
      <c r="I6" s="64"/>
      <c r="J6" s="64"/>
      <c r="K6" s="64"/>
      <c r="L6" s="64"/>
      <c r="M6" s="65"/>
    </row>
    <row r="7" ht="16.5" customHeight="1" spans="1:13">
      <c r="A7" s="114" t="s">
        <v>1326</v>
      </c>
      <c r="B7" s="60" t="s">
        <v>1327</v>
      </c>
      <c r="C7" s="62">
        <f>'5-10-2应付股利（利润）'!E27</f>
        <v>0</v>
      </c>
      <c r="D7" s="62">
        <f>'5-10-2应付股利（利润）'!F27</f>
        <v>0</v>
      </c>
      <c r="E7" s="72"/>
      <c r="F7" s="64"/>
      <c r="G7" s="64"/>
      <c r="H7" s="64"/>
      <c r="I7" s="64"/>
      <c r="J7" s="64"/>
      <c r="K7" s="64"/>
      <c r="L7" s="64"/>
      <c r="M7" s="65"/>
    </row>
    <row r="8" ht="16.5" customHeight="1" spans="1:13">
      <c r="A8" s="114" t="s">
        <v>1328</v>
      </c>
      <c r="B8" s="60" t="s">
        <v>1329</v>
      </c>
      <c r="C8" s="62">
        <f>'5-10-3其他应付款 '!H29</f>
        <v>0</v>
      </c>
      <c r="D8" s="62">
        <f>'5-10-3其他应付款 '!I29</f>
        <v>0</v>
      </c>
      <c r="E8" s="64"/>
      <c r="F8" s="64"/>
      <c r="G8" s="64"/>
      <c r="H8" s="64"/>
      <c r="I8" s="64"/>
      <c r="J8" s="64"/>
      <c r="K8" s="64"/>
      <c r="L8" s="64"/>
      <c r="M8" s="65"/>
    </row>
    <row r="9" ht="16.5" customHeight="1" spans="1:13">
      <c r="A9" s="56"/>
      <c r="B9" s="60"/>
      <c r="C9" s="62"/>
      <c r="D9" s="62"/>
      <c r="E9" s="64"/>
      <c r="F9" s="64"/>
      <c r="G9" s="64"/>
      <c r="H9" s="64"/>
      <c r="I9" s="64"/>
      <c r="J9" s="64"/>
      <c r="K9" s="64"/>
      <c r="L9" s="64"/>
      <c r="M9" s="65"/>
    </row>
    <row r="10" ht="16.5" customHeight="1" spans="1:13">
      <c r="A10" s="56"/>
      <c r="B10" s="60"/>
      <c r="C10" s="62"/>
      <c r="D10" s="62"/>
      <c r="E10" s="64"/>
      <c r="F10" s="64"/>
      <c r="G10" s="64"/>
      <c r="H10" s="64"/>
      <c r="I10" s="64"/>
      <c r="J10" s="64"/>
      <c r="K10" s="64"/>
      <c r="L10" s="64"/>
      <c r="M10" s="65"/>
    </row>
    <row r="11" ht="16.5" customHeight="1" spans="1:13">
      <c r="A11" s="56"/>
      <c r="B11" s="60"/>
      <c r="C11" s="62"/>
      <c r="D11" s="62"/>
      <c r="E11" s="64"/>
      <c r="F11" s="64"/>
      <c r="G11" s="64"/>
      <c r="H11" s="64"/>
      <c r="I11" s="64"/>
      <c r="J11" s="64"/>
      <c r="K11" s="64"/>
      <c r="L11" s="64"/>
      <c r="M11" s="65"/>
    </row>
    <row r="12" ht="16.5" customHeight="1" spans="1:13">
      <c r="A12" s="56"/>
      <c r="B12" s="60"/>
      <c r="C12" s="62"/>
      <c r="D12" s="62"/>
      <c r="E12" s="64"/>
      <c r="F12" s="64"/>
      <c r="G12" s="64"/>
      <c r="H12" s="64"/>
      <c r="I12" s="64"/>
      <c r="J12" s="64"/>
      <c r="K12" s="64"/>
      <c r="L12" s="64"/>
      <c r="M12" s="65"/>
    </row>
    <row r="13" ht="16.5" customHeight="1" spans="1:13">
      <c r="A13" s="56"/>
      <c r="B13" s="60"/>
      <c r="C13" s="62"/>
      <c r="D13" s="62"/>
      <c r="E13" s="64"/>
      <c r="F13" s="64"/>
      <c r="G13" s="64"/>
      <c r="H13" s="64"/>
      <c r="I13" s="64"/>
      <c r="J13" s="64"/>
      <c r="K13" s="64"/>
      <c r="L13" s="64"/>
      <c r="M13" s="65"/>
    </row>
    <row r="14" ht="16.5" customHeight="1" spans="1:13">
      <c r="A14" s="56"/>
      <c r="B14" s="60"/>
      <c r="C14" s="62"/>
      <c r="D14" s="62"/>
      <c r="E14" s="64"/>
      <c r="F14" s="64"/>
      <c r="G14" s="64"/>
      <c r="H14" s="64"/>
      <c r="I14" s="64"/>
      <c r="J14" s="64"/>
      <c r="K14" s="64"/>
      <c r="L14" s="64"/>
      <c r="M14" s="65"/>
    </row>
    <row r="15" ht="16.5" customHeight="1" spans="1:13">
      <c r="A15" s="56"/>
      <c r="B15" s="60"/>
      <c r="C15" s="62"/>
      <c r="D15" s="62"/>
      <c r="E15" s="64"/>
      <c r="F15" s="64"/>
      <c r="G15" s="64"/>
      <c r="H15" s="64"/>
      <c r="I15" s="64"/>
      <c r="J15" s="64"/>
      <c r="K15" s="64"/>
      <c r="L15" s="64"/>
      <c r="M15" s="65"/>
    </row>
    <row r="16" ht="16.5" customHeight="1" spans="1:13">
      <c r="A16" s="56"/>
      <c r="B16" s="60"/>
      <c r="C16" s="62"/>
      <c r="D16" s="62"/>
      <c r="E16" s="64"/>
      <c r="F16" s="64"/>
      <c r="G16" s="64"/>
      <c r="H16" s="64"/>
      <c r="I16" s="64"/>
      <c r="J16" s="64"/>
      <c r="K16" s="64"/>
      <c r="L16" s="64"/>
      <c r="M16" s="65"/>
    </row>
    <row r="17" ht="16.5" customHeight="1" spans="1:13">
      <c r="A17" s="56"/>
      <c r="B17" s="60"/>
      <c r="C17" s="62"/>
      <c r="D17" s="62"/>
      <c r="E17" s="64"/>
      <c r="F17" s="64"/>
      <c r="G17" s="64"/>
      <c r="H17" s="64"/>
      <c r="I17" s="64"/>
      <c r="J17" s="64"/>
      <c r="K17" s="64"/>
      <c r="L17" s="64"/>
      <c r="M17" s="65"/>
    </row>
    <row r="18" ht="16.5" customHeight="1" spans="1:13">
      <c r="A18" s="56"/>
      <c r="B18" s="60"/>
      <c r="C18" s="62"/>
      <c r="D18" s="62"/>
      <c r="E18" s="64"/>
      <c r="F18" s="64"/>
      <c r="G18" s="64"/>
      <c r="H18" s="64"/>
      <c r="I18" s="64"/>
      <c r="J18" s="64"/>
      <c r="K18" s="64"/>
      <c r="L18" s="64"/>
      <c r="M18" s="65"/>
    </row>
    <row r="19" ht="16.5" customHeight="1" spans="1:13">
      <c r="A19" s="56"/>
      <c r="B19" s="60"/>
      <c r="C19" s="62"/>
      <c r="D19" s="62"/>
      <c r="E19" s="64"/>
      <c r="F19" s="64"/>
      <c r="G19" s="64"/>
      <c r="H19" s="64"/>
      <c r="I19" s="64"/>
      <c r="J19" s="64"/>
      <c r="K19" s="64"/>
      <c r="L19" s="64"/>
      <c r="M19" s="65"/>
    </row>
    <row r="20" ht="16.5" customHeight="1" spans="1:13">
      <c r="A20" s="56"/>
      <c r="B20" s="60"/>
      <c r="C20" s="62"/>
      <c r="D20" s="62"/>
      <c r="E20" s="64"/>
      <c r="F20" s="64"/>
      <c r="G20" s="64"/>
      <c r="H20" s="64"/>
      <c r="I20" s="64"/>
      <c r="J20" s="64"/>
      <c r="K20" s="64"/>
      <c r="L20" s="64"/>
      <c r="M20" s="65"/>
    </row>
    <row r="21" ht="16.5" customHeight="1" spans="1:13">
      <c r="A21" s="56"/>
      <c r="B21" s="60"/>
      <c r="C21" s="62"/>
      <c r="D21" s="62"/>
      <c r="E21" s="64"/>
      <c r="F21" s="64"/>
      <c r="G21" s="64"/>
      <c r="H21" s="64"/>
      <c r="I21" s="64"/>
      <c r="J21" s="64"/>
      <c r="K21" s="64"/>
      <c r="L21" s="64"/>
      <c r="M21" s="65"/>
    </row>
    <row r="22" ht="16.5" customHeight="1" spans="1:13">
      <c r="A22" s="56"/>
      <c r="B22" s="60"/>
      <c r="C22" s="62"/>
      <c r="D22" s="62"/>
      <c r="E22" s="64"/>
      <c r="F22" s="64"/>
      <c r="G22" s="64"/>
      <c r="H22" s="64"/>
      <c r="I22" s="64"/>
      <c r="J22" s="64"/>
      <c r="K22" s="64"/>
      <c r="L22" s="64"/>
      <c r="M22" s="65"/>
    </row>
    <row r="23" ht="16.5" customHeight="1" spans="1:13">
      <c r="A23" s="56"/>
      <c r="B23" s="60"/>
      <c r="C23" s="62"/>
      <c r="D23" s="62"/>
      <c r="E23" s="64"/>
      <c r="F23" s="64"/>
      <c r="G23" s="64"/>
      <c r="H23" s="64"/>
      <c r="I23" s="64"/>
      <c r="J23" s="64"/>
      <c r="K23" s="64"/>
      <c r="L23" s="64"/>
      <c r="M23" s="65"/>
    </row>
    <row r="24" ht="16.5" customHeight="1" spans="1:13">
      <c r="A24" s="56"/>
      <c r="B24" s="60"/>
      <c r="C24" s="62"/>
      <c r="D24" s="62"/>
      <c r="E24" s="64"/>
      <c r="F24" s="64"/>
      <c r="G24" s="64"/>
      <c r="H24" s="64"/>
      <c r="I24" s="64"/>
      <c r="J24" s="64"/>
      <c r="K24" s="64"/>
      <c r="L24" s="64"/>
      <c r="M24" s="65"/>
    </row>
    <row r="25" ht="16.5" customHeight="1" spans="1:13">
      <c r="A25" s="56"/>
      <c r="B25" s="60"/>
      <c r="C25" s="62"/>
      <c r="D25" s="62"/>
      <c r="E25" s="64"/>
      <c r="F25" s="64"/>
      <c r="G25" s="64"/>
      <c r="H25" s="64"/>
      <c r="I25" s="64"/>
      <c r="J25" s="64"/>
      <c r="K25" s="64"/>
      <c r="L25" s="64"/>
      <c r="M25" s="65"/>
    </row>
    <row r="26" ht="16.5" customHeight="1" spans="1:13">
      <c r="A26" s="67" t="s">
        <v>309</v>
      </c>
      <c r="B26" s="57"/>
      <c r="C26" s="62">
        <f>ROUND(SUM(C6:C25),2)</f>
        <v>0</v>
      </c>
      <c r="D26" s="62">
        <f>ROUND(SUM(D6:D25),2)</f>
        <v>0</v>
      </c>
      <c r="E26" s="64"/>
      <c r="F26" s="64"/>
      <c r="G26" s="64"/>
      <c r="H26" s="64"/>
      <c r="I26" s="64"/>
      <c r="J26" s="64"/>
      <c r="K26" s="64"/>
      <c r="L26" s="64"/>
      <c r="M26" s="65"/>
    </row>
    <row r="27" customHeight="1" spans="1:13">
      <c r="A27" s="64"/>
      <c r="B27" s="64"/>
      <c r="C27" s="64"/>
      <c r="D27" s="72" t="s">
        <v>243</v>
      </c>
      <c r="E27" s="64"/>
      <c r="F27" s="64"/>
      <c r="G27" s="64"/>
      <c r="H27" s="64"/>
      <c r="I27" s="64"/>
      <c r="J27" s="64"/>
      <c r="K27" s="64"/>
      <c r="L27" s="64"/>
      <c r="M27" s="65"/>
    </row>
    <row r="28" customHeight="1" spans="1:13">
      <c r="A28" s="71"/>
      <c r="B28" s="72"/>
      <c r="C28" s="64"/>
      <c r="D28" s="64"/>
      <c r="E28" s="64"/>
      <c r="F28" s="64"/>
      <c r="G28" s="64"/>
      <c r="H28" s="64"/>
      <c r="I28" s="64"/>
      <c r="J28" s="64"/>
      <c r="K28" s="64"/>
      <c r="L28" s="64"/>
      <c r="M28" s="65"/>
    </row>
    <row r="29" customHeight="1" spans="1:13">
      <c r="A29" s="64"/>
      <c r="B29" s="72"/>
      <c r="C29" s="72" t="s">
        <v>113</v>
      </c>
      <c r="D29" s="62">
        <f>D26-C26</f>
        <v>0</v>
      </c>
      <c r="E29" s="64"/>
      <c r="F29" s="64"/>
      <c r="G29" s="64"/>
      <c r="H29" s="64"/>
      <c r="I29" s="64"/>
      <c r="J29" s="64"/>
      <c r="K29" s="64"/>
      <c r="L29" s="64"/>
      <c r="M29" s="65"/>
    </row>
    <row r="30" customHeight="1" spans="1:13">
      <c r="A30" s="64"/>
      <c r="B30" s="64"/>
      <c r="C30" s="72" t="s">
        <v>1288</v>
      </c>
      <c r="D30" s="74" t="str">
        <f>IF(C26=0,"",D29/C26)</f>
        <v/>
      </c>
      <c r="E30" s="64"/>
      <c r="F30" s="64"/>
      <c r="G30" s="64"/>
      <c r="H30" s="64"/>
      <c r="I30" s="64"/>
      <c r="J30" s="64"/>
      <c r="K30" s="64"/>
      <c r="L30" s="64"/>
      <c r="M30" s="65"/>
    </row>
    <row r="31" customHeight="1" spans="1:13">
      <c r="A31" s="64"/>
      <c r="B31" s="64"/>
      <c r="C31" s="64"/>
      <c r="D31" s="64"/>
      <c r="E31" s="64"/>
      <c r="F31" s="64"/>
      <c r="G31" s="64"/>
      <c r="H31" s="64"/>
      <c r="I31" s="64"/>
      <c r="J31" s="64"/>
      <c r="K31" s="64"/>
      <c r="L31" s="64"/>
      <c r="M31" s="65"/>
    </row>
    <row r="32" customHeight="1" spans="1:13">
      <c r="A32" s="64"/>
      <c r="B32" s="64"/>
      <c r="C32" s="64"/>
      <c r="D32" s="64"/>
      <c r="E32" s="64"/>
      <c r="F32" s="64"/>
      <c r="G32" s="64"/>
      <c r="H32" s="64"/>
      <c r="I32" s="64"/>
      <c r="J32" s="64"/>
      <c r="K32" s="64"/>
      <c r="L32" s="64"/>
      <c r="M32" s="65"/>
    </row>
    <row r="33" customHeight="1" spans="1:13">
      <c r="A33" s="64"/>
      <c r="B33" s="64"/>
      <c r="C33" s="64"/>
      <c r="D33" s="64"/>
      <c r="E33" s="64"/>
      <c r="F33" s="64"/>
      <c r="G33" s="64"/>
      <c r="H33" s="64"/>
      <c r="I33" s="64"/>
      <c r="J33" s="64"/>
      <c r="K33" s="64"/>
      <c r="L33" s="64"/>
      <c r="M33" s="65"/>
    </row>
    <row r="34" customHeight="1" spans="1:13">
      <c r="A34" s="64"/>
      <c r="B34" s="64"/>
      <c r="C34" s="64"/>
      <c r="D34" s="64"/>
      <c r="E34" s="64"/>
      <c r="F34" s="64"/>
      <c r="G34" s="64"/>
      <c r="H34" s="64"/>
      <c r="I34" s="64"/>
      <c r="J34" s="64"/>
      <c r="K34" s="64"/>
      <c r="L34" s="64"/>
      <c r="M34" s="65"/>
    </row>
    <row r="35" customHeight="1" spans="1:13">
      <c r="A35" s="64"/>
      <c r="B35" s="64"/>
      <c r="C35" s="64"/>
      <c r="D35" s="64"/>
      <c r="E35" s="64"/>
      <c r="F35" s="64"/>
      <c r="G35" s="64"/>
      <c r="H35" s="64"/>
      <c r="I35" s="64"/>
      <c r="J35" s="64"/>
      <c r="K35" s="64"/>
      <c r="L35" s="64"/>
      <c r="M35" s="65"/>
    </row>
    <row r="36" customHeight="1" spans="1:13">
      <c r="A36" s="64"/>
      <c r="B36" s="64"/>
      <c r="C36" s="64"/>
      <c r="D36" s="64"/>
      <c r="E36" s="64"/>
      <c r="F36" s="64"/>
      <c r="G36" s="64"/>
      <c r="H36" s="64"/>
      <c r="I36" s="64"/>
      <c r="J36" s="64"/>
      <c r="K36" s="64"/>
      <c r="L36" s="64"/>
      <c r="M36" s="65"/>
    </row>
    <row r="37" customHeight="1" spans="1:13">
      <c r="A37" s="64"/>
      <c r="B37" s="64"/>
      <c r="C37" s="64"/>
      <c r="D37" s="64"/>
      <c r="E37" s="64"/>
      <c r="F37" s="64"/>
      <c r="G37" s="64"/>
      <c r="H37" s="64"/>
      <c r="I37" s="64"/>
      <c r="J37" s="64"/>
      <c r="K37" s="64"/>
      <c r="L37" s="64"/>
      <c r="M37" s="65"/>
    </row>
    <row r="38" customHeight="1" spans="1:13">
      <c r="A38" s="64"/>
      <c r="B38" s="64"/>
      <c r="C38" s="64"/>
      <c r="D38" s="64"/>
      <c r="E38" s="64"/>
      <c r="F38" s="64"/>
      <c r="G38" s="64"/>
      <c r="H38" s="64"/>
      <c r="I38" s="64"/>
      <c r="J38" s="64"/>
      <c r="K38" s="64"/>
      <c r="L38" s="64"/>
      <c r="M38" s="65"/>
    </row>
    <row r="39" customHeight="1" spans="1:13">
      <c r="A39" s="64"/>
      <c r="B39" s="64"/>
      <c r="C39" s="64"/>
      <c r="D39" s="64"/>
      <c r="E39" s="64"/>
      <c r="F39" s="64"/>
      <c r="G39" s="64"/>
      <c r="H39" s="64"/>
      <c r="I39" s="64"/>
      <c r="J39" s="64"/>
      <c r="K39" s="64"/>
      <c r="L39" s="64"/>
      <c r="M39" s="65"/>
    </row>
    <row r="40" customHeight="1" spans="1:13">
      <c r="A40" s="64"/>
      <c r="B40" s="64"/>
      <c r="C40" s="64"/>
      <c r="D40" s="64"/>
      <c r="E40" s="64"/>
      <c r="F40" s="64"/>
      <c r="G40" s="64"/>
      <c r="H40" s="64"/>
      <c r="I40" s="64"/>
      <c r="J40" s="64"/>
      <c r="K40" s="64"/>
      <c r="L40" s="64"/>
      <c r="M40" s="65"/>
    </row>
    <row r="41" customHeight="1" spans="1:13">
      <c r="A41" s="64"/>
      <c r="B41" s="64"/>
      <c r="C41" s="64"/>
      <c r="D41" s="64"/>
      <c r="E41" s="64"/>
      <c r="F41" s="64"/>
      <c r="G41" s="64"/>
      <c r="H41" s="64"/>
      <c r="I41" s="64"/>
      <c r="J41" s="64"/>
      <c r="K41" s="64"/>
      <c r="L41" s="64"/>
      <c r="M41" s="65"/>
    </row>
    <row r="42" customHeight="1" spans="1:13">
      <c r="A42" s="64"/>
      <c r="B42" s="64"/>
      <c r="C42" s="64"/>
      <c r="D42" s="64"/>
      <c r="E42" s="64"/>
      <c r="F42" s="64"/>
      <c r="G42" s="64"/>
      <c r="H42" s="64"/>
      <c r="I42" s="64"/>
      <c r="J42" s="64"/>
      <c r="K42" s="64"/>
      <c r="L42" s="64"/>
      <c r="M42" s="65"/>
    </row>
    <row r="43" customHeight="1" spans="1:13">
      <c r="A43" s="64"/>
      <c r="B43" s="64"/>
      <c r="C43" s="64"/>
      <c r="D43" s="64"/>
      <c r="E43" s="64"/>
      <c r="F43" s="64"/>
      <c r="G43" s="64"/>
      <c r="H43" s="64"/>
      <c r="I43" s="64"/>
      <c r="J43" s="64"/>
      <c r="K43" s="64"/>
      <c r="L43" s="64"/>
      <c r="M43" s="65"/>
    </row>
    <row r="44" customHeight="1" spans="1:13">
      <c r="A44" s="64"/>
      <c r="B44" s="64"/>
      <c r="C44" s="64"/>
      <c r="D44" s="64"/>
      <c r="E44" s="64"/>
      <c r="F44" s="64"/>
      <c r="G44" s="64"/>
      <c r="H44" s="64"/>
      <c r="I44" s="64"/>
      <c r="J44" s="64"/>
      <c r="K44" s="64"/>
      <c r="L44" s="64"/>
      <c r="M44" s="65"/>
    </row>
    <row r="45" customHeight="1" spans="1:13">
      <c r="A45" s="64"/>
      <c r="B45" s="64"/>
      <c r="C45" s="64"/>
      <c r="D45" s="64"/>
      <c r="E45" s="64"/>
      <c r="F45" s="64"/>
      <c r="G45" s="64"/>
      <c r="H45" s="64"/>
      <c r="I45" s="64"/>
      <c r="J45" s="64"/>
      <c r="K45" s="64"/>
      <c r="L45" s="64"/>
      <c r="M45" s="65"/>
    </row>
    <row r="46" customHeight="1" spans="1:13">
      <c r="A46" s="64"/>
      <c r="B46" s="64"/>
      <c r="C46" s="64"/>
      <c r="D46" s="64"/>
      <c r="E46" s="64"/>
      <c r="F46" s="64"/>
      <c r="G46" s="64"/>
      <c r="H46" s="64"/>
      <c r="I46" s="64"/>
      <c r="J46" s="64"/>
      <c r="K46" s="64"/>
      <c r="L46" s="64"/>
      <c r="M46" s="65"/>
    </row>
    <row r="47" customHeight="1" spans="1:13">
      <c r="A47" s="64"/>
      <c r="B47" s="64"/>
      <c r="C47" s="64"/>
      <c r="D47" s="64"/>
      <c r="E47" s="64"/>
      <c r="F47" s="64"/>
      <c r="G47" s="64"/>
      <c r="H47" s="64"/>
      <c r="I47" s="64"/>
      <c r="J47" s="64"/>
      <c r="K47" s="64"/>
      <c r="L47" s="64"/>
      <c r="M47" s="65"/>
    </row>
    <row r="48" customHeight="1" spans="1:13">
      <c r="A48" s="64"/>
      <c r="B48" s="64"/>
      <c r="C48" s="64"/>
      <c r="D48" s="64"/>
      <c r="E48" s="64"/>
      <c r="F48" s="64"/>
      <c r="G48" s="64"/>
      <c r="H48" s="64"/>
      <c r="I48" s="64"/>
      <c r="J48" s="64"/>
      <c r="K48" s="64"/>
      <c r="L48" s="64"/>
      <c r="M48" s="65"/>
    </row>
    <row r="49" customHeight="1" spans="1:13">
      <c r="A49" s="64"/>
      <c r="B49" s="64"/>
      <c r="C49" s="64"/>
      <c r="D49" s="64"/>
      <c r="E49" s="64"/>
      <c r="F49" s="64"/>
      <c r="G49" s="64"/>
      <c r="H49" s="64"/>
      <c r="I49" s="64"/>
      <c r="J49" s="64"/>
      <c r="K49" s="64"/>
      <c r="L49" s="64"/>
      <c r="M49" s="65"/>
    </row>
    <row r="50" customHeight="1" spans="1:13">
      <c r="A50" s="64"/>
      <c r="B50" s="64"/>
      <c r="C50" s="64"/>
      <c r="D50" s="64"/>
      <c r="E50" s="64"/>
      <c r="F50" s="64"/>
      <c r="G50" s="64"/>
      <c r="H50" s="64"/>
      <c r="I50" s="64"/>
      <c r="J50" s="64"/>
      <c r="K50" s="64"/>
      <c r="L50" s="64"/>
      <c r="M50" s="65"/>
    </row>
    <row r="51" customHeight="1" spans="1:13">
      <c r="A51" s="64"/>
      <c r="B51" s="64"/>
      <c r="C51" s="64"/>
      <c r="D51" s="64"/>
      <c r="E51" s="64"/>
      <c r="F51" s="64"/>
      <c r="G51" s="64"/>
      <c r="H51" s="64"/>
      <c r="I51" s="64"/>
      <c r="J51" s="64"/>
      <c r="K51" s="64"/>
      <c r="L51" s="64"/>
      <c r="M51" s="65"/>
    </row>
    <row r="52" customHeight="1" spans="1:13">
      <c r="A52" s="64"/>
      <c r="B52" s="64"/>
      <c r="C52" s="64"/>
      <c r="D52" s="64"/>
      <c r="E52" s="64"/>
      <c r="F52" s="64"/>
      <c r="G52" s="64"/>
      <c r="H52" s="64"/>
      <c r="I52" s="64"/>
      <c r="J52" s="64"/>
      <c r="K52" s="64"/>
      <c r="L52" s="64"/>
      <c r="M52" s="65"/>
    </row>
    <row r="53" customHeight="1" spans="1:13">
      <c r="A53" s="64"/>
      <c r="B53" s="64"/>
      <c r="C53" s="64"/>
      <c r="D53" s="64"/>
      <c r="E53" s="64"/>
      <c r="F53" s="64"/>
      <c r="G53" s="64"/>
      <c r="H53" s="64"/>
      <c r="I53" s="64"/>
      <c r="J53" s="64"/>
      <c r="K53" s="64"/>
      <c r="L53" s="64"/>
      <c r="M53" s="65"/>
    </row>
    <row r="54" customHeight="1" spans="1:13">
      <c r="A54" s="64"/>
      <c r="B54" s="64"/>
      <c r="C54" s="64"/>
      <c r="D54" s="64"/>
      <c r="E54" s="64"/>
      <c r="F54" s="64"/>
      <c r="G54" s="64"/>
      <c r="H54" s="64"/>
      <c r="I54" s="64"/>
      <c r="J54" s="64"/>
      <c r="K54" s="64"/>
      <c r="L54" s="64"/>
      <c r="M54" s="65"/>
    </row>
    <row r="55" customHeight="1" spans="1:13">
      <c r="A55" s="64"/>
      <c r="B55" s="64"/>
      <c r="C55" s="64"/>
      <c r="D55" s="64"/>
      <c r="E55" s="64"/>
      <c r="F55" s="64"/>
      <c r="G55" s="64"/>
      <c r="H55" s="64"/>
      <c r="I55" s="64"/>
      <c r="J55" s="64"/>
      <c r="K55" s="64"/>
      <c r="L55" s="64"/>
      <c r="M55" s="65"/>
    </row>
    <row r="56" customHeight="1" spans="1:13">
      <c r="A56" s="64"/>
      <c r="B56" s="64"/>
      <c r="C56" s="64"/>
      <c r="D56" s="64"/>
      <c r="E56" s="64"/>
      <c r="F56" s="64"/>
      <c r="G56" s="64"/>
      <c r="H56" s="64"/>
      <c r="I56" s="64"/>
      <c r="J56" s="64"/>
      <c r="K56" s="64"/>
      <c r="L56" s="64"/>
      <c r="M56" s="65"/>
    </row>
    <row r="57" customHeight="1" spans="1:13">
      <c r="A57" s="64"/>
      <c r="B57" s="64"/>
      <c r="C57" s="64"/>
      <c r="D57" s="64"/>
      <c r="E57" s="64"/>
      <c r="F57" s="64"/>
      <c r="G57" s="64"/>
      <c r="H57" s="64"/>
      <c r="I57" s="64"/>
      <c r="J57" s="64"/>
      <c r="K57" s="64"/>
      <c r="L57" s="64"/>
      <c r="M57" s="65"/>
    </row>
    <row r="58" customHeight="1" spans="1:13">
      <c r="A58" s="64"/>
      <c r="B58" s="64"/>
      <c r="C58" s="64"/>
      <c r="D58" s="64"/>
      <c r="E58" s="64"/>
      <c r="F58" s="64"/>
      <c r="G58" s="64"/>
      <c r="H58" s="64"/>
      <c r="I58" s="64"/>
      <c r="J58" s="64"/>
      <c r="K58" s="64"/>
      <c r="L58" s="64"/>
      <c r="M58" s="65"/>
    </row>
    <row r="59" customHeight="1" spans="1:13">
      <c r="A59" s="64"/>
      <c r="B59" s="64"/>
      <c r="C59" s="64"/>
      <c r="D59" s="64"/>
      <c r="E59" s="64"/>
      <c r="F59" s="64"/>
      <c r="G59" s="64"/>
      <c r="H59" s="64"/>
      <c r="I59" s="64"/>
      <c r="J59" s="64"/>
      <c r="K59" s="64"/>
      <c r="L59" s="64"/>
      <c r="M59" s="65"/>
    </row>
    <row r="60" customHeight="1" spans="1:13">
      <c r="A60" s="64"/>
      <c r="B60" s="64"/>
      <c r="C60" s="64"/>
      <c r="D60" s="64"/>
      <c r="E60" s="64"/>
      <c r="F60" s="64"/>
      <c r="G60" s="64"/>
      <c r="H60" s="64"/>
      <c r="I60" s="64"/>
      <c r="J60" s="64"/>
      <c r="K60" s="64"/>
      <c r="L60" s="64"/>
      <c r="M60" s="65"/>
    </row>
    <row r="61" customHeight="1" spans="1:13">
      <c r="A61" s="64"/>
      <c r="B61" s="64"/>
      <c r="C61" s="64"/>
      <c r="D61" s="64"/>
      <c r="E61" s="64"/>
      <c r="F61" s="64"/>
      <c r="G61" s="64"/>
      <c r="H61" s="64"/>
      <c r="I61" s="64"/>
      <c r="J61" s="64"/>
      <c r="K61" s="64"/>
      <c r="L61" s="64"/>
      <c r="M61" s="65"/>
    </row>
    <row r="62" customHeight="1" spans="1:13">
      <c r="A62" s="64"/>
      <c r="B62" s="64"/>
      <c r="C62" s="64"/>
      <c r="D62" s="64"/>
      <c r="E62" s="64"/>
      <c r="F62" s="64"/>
      <c r="G62" s="64"/>
      <c r="H62" s="64"/>
      <c r="I62" s="64"/>
      <c r="J62" s="64"/>
      <c r="K62" s="64"/>
      <c r="L62" s="64"/>
      <c r="M62" s="65"/>
    </row>
    <row r="63" customHeight="1" spans="1:13">
      <c r="A63" s="64"/>
      <c r="B63" s="64"/>
      <c r="C63" s="64"/>
      <c r="D63" s="64"/>
      <c r="E63" s="64"/>
      <c r="F63" s="64"/>
      <c r="G63" s="64"/>
      <c r="H63" s="64"/>
      <c r="I63" s="64"/>
      <c r="J63" s="64"/>
      <c r="K63" s="64"/>
      <c r="L63" s="64"/>
      <c r="M63" s="65"/>
    </row>
    <row r="64" customHeight="1" spans="1:13">
      <c r="A64" s="64"/>
      <c r="B64" s="64"/>
      <c r="C64" s="64"/>
      <c r="D64" s="64"/>
      <c r="E64" s="64"/>
      <c r="F64" s="64"/>
      <c r="G64" s="64"/>
      <c r="H64" s="64"/>
      <c r="I64" s="64"/>
      <c r="J64" s="64"/>
      <c r="K64" s="64"/>
      <c r="L64" s="64"/>
      <c r="M64" s="65"/>
    </row>
    <row r="65" customHeight="1" spans="1:13">
      <c r="A65" s="64"/>
      <c r="B65" s="64"/>
      <c r="C65" s="64"/>
      <c r="D65" s="64"/>
      <c r="E65" s="64"/>
      <c r="F65" s="64"/>
      <c r="G65" s="64"/>
      <c r="H65" s="64"/>
      <c r="I65" s="64"/>
      <c r="J65" s="64"/>
      <c r="K65" s="64"/>
      <c r="L65" s="64"/>
      <c r="M65" s="65"/>
    </row>
    <row r="66" customHeight="1" spans="1:13">
      <c r="A66" s="64"/>
      <c r="B66" s="64"/>
      <c r="C66" s="64"/>
      <c r="D66" s="64"/>
      <c r="E66" s="64"/>
      <c r="F66" s="64"/>
      <c r="G66" s="64"/>
      <c r="H66" s="64"/>
      <c r="I66" s="64"/>
      <c r="J66" s="64"/>
      <c r="K66" s="64"/>
      <c r="L66" s="64"/>
      <c r="M66" s="65"/>
    </row>
    <row r="67" customHeight="1" spans="1:13">
      <c r="A67" s="64"/>
      <c r="B67" s="64"/>
      <c r="C67" s="64"/>
      <c r="D67" s="64"/>
      <c r="E67" s="64"/>
      <c r="F67" s="64"/>
      <c r="G67" s="64"/>
      <c r="H67" s="64"/>
      <c r="I67" s="64"/>
      <c r="J67" s="64"/>
      <c r="K67" s="64"/>
      <c r="L67" s="64"/>
      <c r="M67" s="65"/>
    </row>
    <row r="68" customHeight="1" spans="1:13">
      <c r="A68" s="64"/>
      <c r="B68" s="64"/>
      <c r="C68" s="64"/>
      <c r="D68" s="64"/>
      <c r="E68" s="64"/>
      <c r="F68" s="64"/>
      <c r="G68" s="64"/>
      <c r="H68" s="64"/>
      <c r="I68" s="64"/>
      <c r="J68" s="64"/>
      <c r="K68" s="64"/>
      <c r="L68" s="64"/>
      <c r="M68" s="65"/>
    </row>
    <row r="69" customHeight="1" spans="1:13">
      <c r="A69" s="64"/>
      <c r="B69" s="64"/>
      <c r="C69" s="64"/>
      <c r="D69" s="64"/>
      <c r="E69" s="64"/>
      <c r="F69" s="64"/>
      <c r="G69" s="64"/>
      <c r="H69" s="64"/>
      <c r="I69" s="64"/>
      <c r="J69" s="64"/>
      <c r="K69" s="64"/>
      <c r="L69" s="64"/>
      <c r="M69" s="65"/>
    </row>
    <row r="70" customHeight="1" spans="1:13">
      <c r="A70" s="64"/>
      <c r="B70" s="64"/>
      <c r="C70" s="64"/>
      <c r="D70" s="64"/>
      <c r="E70" s="64"/>
      <c r="F70" s="64"/>
      <c r="G70" s="64"/>
      <c r="H70" s="64"/>
      <c r="I70" s="64"/>
      <c r="J70" s="64"/>
      <c r="K70" s="64"/>
      <c r="L70" s="64"/>
      <c r="M70" s="65"/>
    </row>
    <row r="71" customHeight="1" spans="1:13">
      <c r="A71" s="75"/>
      <c r="B71" s="75"/>
      <c r="C71" s="75"/>
      <c r="D71" s="75"/>
      <c r="E71" s="75"/>
      <c r="F71" s="75"/>
      <c r="G71" s="75"/>
      <c r="H71" s="75"/>
      <c r="I71" s="75"/>
      <c r="J71" s="75"/>
      <c r="K71" s="75"/>
      <c r="L71" s="75"/>
      <c r="M71" s="65"/>
    </row>
    <row r="72" customHeight="1" spans="1:13">
      <c r="A72" s="75"/>
      <c r="B72" s="75"/>
      <c r="C72" s="75"/>
      <c r="D72" s="75"/>
      <c r="E72" s="75"/>
      <c r="F72" s="75"/>
      <c r="G72" s="75"/>
      <c r="H72" s="75"/>
      <c r="I72" s="75"/>
      <c r="J72" s="75"/>
      <c r="K72" s="75"/>
      <c r="L72" s="75"/>
      <c r="M72" s="65"/>
    </row>
    <row r="73" customHeight="1" spans="1:13">
      <c r="A73" s="75"/>
      <c r="B73" s="75"/>
      <c r="C73" s="75"/>
      <c r="D73" s="75"/>
      <c r="E73" s="75"/>
      <c r="F73" s="75"/>
      <c r="G73" s="75"/>
      <c r="H73" s="75"/>
      <c r="I73" s="75"/>
      <c r="J73" s="75"/>
      <c r="K73" s="75"/>
      <c r="L73" s="75"/>
      <c r="M73" s="65"/>
    </row>
    <row r="74" customHeight="1" spans="1:13">
      <c r="A74" s="75"/>
      <c r="B74" s="75"/>
      <c r="C74" s="75"/>
      <c r="D74" s="75"/>
      <c r="E74" s="75"/>
      <c r="F74" s="75"/>
      <c r="G74" s="75"/>
      <c r="H74" s="75"/>
      <c r="I74" s="75"/>
      <c r="J74" s="75"/>
      <c r="K74" s="75"/>
      <c r="L74" s="75"/>
      <c r="M74" s="65"/>
    </row>
    <row r="75" customHeight="1" spans="1:13">
      <c r="A75" s="75"/>
      <c r="B75" s="75"/>
      <c r="C75" s="75"/>
      <c r="D75" s="75"/>
      <c r="E75" s="75"/>
      <c r="F75" s="75"/>
      <c r="G75" s="75"/>
      <c r="H75" s="75"/>
      <c r="I75" s="75"/>
      <c r="J75" s="75"/>
      <c r="K75" s="75"/>
      <c r="L75" s="75"/>
      <c r="M75" s="65"/>
    </row>
    <row r="76" customHeight="1" spans="1:13">
      <c r="A76" s="76"/>
      <c r="B76" s="76"/>
      <c r="C76" s="76"/>
      <c r="D76" s="76"/>
      <c r="E76" s="76"/>
      <c r="F76" s="76"/>
      <c r="G76" s="76"/>
      <c r="H76" s="76"/>
      <c r="I76" s="76"/>
      <c r="J76" s="76"/>
      <c r="K76" s="76"/>
      <c r="L76" s="76"/>
    </row>
    <row r="77" customHeight="1" spans="1:13">
      <c r="A77" s="76"/>
      <c r="B77" s="76"/>
      <c r="C77" s="76"/>
      <c r="D77" s="76"/>
      <c r="E77" s="76"/>
      <c r="F77" s="76"/>
      <c r="G77" s="76"/>
      <c r="H77" s="76"/>
      <c r="I77" s="76"/>
      <c r="J77" s="76"/>
      <c r="K77" s="76"/>
      <c r="L77" s="76"/>
    </row>
    <row r="78" customHeight="1" spans="1:13">
      <c r="A78" s="76"/>
      <c r="B78" s="76"/>
      <c r="C78" s="76"/>
      <c r="D78" s="76"/>
      <c r="E78" s="76"/>
      <c r="F78" s="76"/>
      <c r="G78" s="76"/>
      <c r="H78" s="76"/>
      <c r="I78" s="76"/>
      <c r="J78" s="76"/>
      <c r="K78" s="76"/>
      <c r="L78" s="76"/>
    </row>
    <row r="79" customHeight="1" spans="1:13">
      <c r="A79" s="76"/>
      <c r="B79" s="76"/>
      <c r="C79" s="76"/>
      <c r="D79" s="76"/>
      <c r="E79" s="76"/>
      <c r="F79" s="76"/>
      <c r="G79" s="76"/>
      <c r="H79" s="76"/>
      <c r="I79" s="76"/>
      <c r="J79" s="76"/>
      <c r="K79" s="76"/>
      <c r="L79" s="76"/>
    </row>
    <row r="80" customHeight="1" spans="1:13">
      <c r="A80" s="76"/>
      <c r="B80" s="76"/>
      <c r="C80" s="76"/>
      <c r="D80" s="76"/>
      <c r="E80" s="76"/>
      <c r="F80" s="76"/>
      <c r="G80" s="76"/>
      <c r="H80" s="76"/>
      <c r="I80" s="76"/>
      <c r="J80" s="76"/>
      <c r="K80" s="76"/>
      <c r="L80" s="76"/>
    </row>
    <row r="81" customHeight="1" spans="1:12">
      <c r="A81" s="76"/>
      <c r="B81" s="76"/>
      <c r="C81" s="76"/>
      <c r="D81" s="76"/>
      <c r="E81" s="76"/>
      <c r="F81" s="76"/>
      <c r="G81" s="76"/>
      <c r="H81" s="76"/>
      <c r="I81" s="76"/>
      <c r="J81" s="76"/>
      <c r="K81" s="76"/>
      <c r="L81" s="76"/>
    </row>
    <row r="82" customHeight="1" spans="1:12">
      <c r="A82" s="76"/>
      <c r="B82" s="76"/>
      <c r="C82" s="76"/>
      <c r="D82" s="76"/>
      <c r="E82" s="76"/>
      <c r="F82" s="76"/>
      <c r="G82" s="76"/>
      <c r="H82" s="76"/>
      <c r="I82" s="76"/>
      <c r="J82" s="76"/>
      <c r="K82" s="76"/>
      <c r="L82" s="76"/>
    </row>
    <row r="83" customHeight="1" spans="1:12">
      <c r="A83" s="76"/>
      <c r="B83" s="76"/>
      <c r="C83" s="76"/>
      <c r="D83" s="76"/>
      <c r="E83" s="76"/>
      <c r="F83" s="76"/>
      <c r="G83" s="76"/>
      <c r="H83" s="76"/>
      <c r="I83" s="76"/>
      <c r="J83" s="76"/>
      <c r="K83" s="76"/>
      <c r="L83" s="76"/>
    </row>
    <row r="84" customHeight="1" spans="1:12">
      <c r="A84" s="76"/>
      <c r="B84" s="76"/>
      <c r="C84" s="76"/>
      <c r="D84" s="76"/>
      <c r="E84" s="76"/>
      <c r="F84" s="76"/>
      <c r="G84" s="76"/>
      <c r="H84" s="76"/>
      <c r="I84" s="76"/>
      <c r="J84" s="76"/>
      <c r="K84" s="76"/>
      <c r="L84" s="76"/>
    </row>
    <row r="85" customHeight="1" spans="1:12">
      <c r="A85" s="76"/>
      <c r="B85" s="76"/>
      <c r="C85" s="76"/>
      <c r="D85" s="76"/>
      <c r="E85" s="76"/>
      <c r="F85" s="76"/>
      <c r="G85" s="76"/>
      <c r="H85" s="76"/>
      <c r="I85" s="76"/>
      <c r="J85" s="76"/>
      <c r="K85" s="76"/>
      <c r="L85" s="76"/>
    </row>
  </sheetData>
  <mergeCells count="4">
    <mergeCell ref="A1:D1"/>
    <mergeCell ref="A2:D2"/>
    <mergeCell ref="A4:B4"/>
    <mergeCell ref="A26:B26"/>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8">
    <pageSetUpPr fitToPage="1"/>
  </sheetPr>
  <dimension ref="A1:P86"/>
  <sheetViews>
    <sheetView view="pageBreakPreview" zoomScaleNormal="100" workbookViewId="0">
      <selection activeCell="L20" sqref="L20"/>
    </sheetView>
  </sheetViews>
  <sheetFormatPr defaultColWidth="9" defaultRowHeight="15.75" customHeight="1"/>
  <cols>
    <col min="1" max="1" width="6.5" style="48" customWidth="1"/>
    <col min="2" max="2" width="22" style="48" customWidth="1"/>
    <col min="3" max="3" width="11" style="48" customWidth="1"/>
    <col min="4" max="4" width="15.3333333333333" style="48" customWidth="1"/>
    <col min="5" max="5" width="19.5" style="48" customWidth="1"/>
    <col min="6" max="6" width="11.8333333333333" style="48" customWidth="1"/>
    <col min="7" max="8" width="17.8333333333333" style="48" customWidth="1"/>
    <col min="9" max="9" width="9.66666666666667" style="48" customWidth="1"/>
    <col min="10" max="16384" width="9" style="48"/>
  </cols>
  <sheetData>
    <row r="1" s="46" customFormat="1" ht="30" customHeight="1" spans="1:16">
      <c r="A1" s="49" t="s">
        <v>1330</v>
      </c>
      <c r="B1" s="49"/>
      <c r="C1" s="49"/>
      <c r="D1" s="49"/>
      <c r="E1" s="49"/>
      <c r="F1" s="49"/>
      <c r="G1" s="49"/>
      <c r="H1" s="49"/>
      <c r="I1" s="49"/>
    </row>
    <row r="2" s="77" customFormat="1" ht="18" customHeight="1" spans="1:16">
      <c r="A2" s="50" t="str">
        <f>'5-10其他应付款汇总表'!A2:D2</f>
        <v>评估基准日：2025年10月31日</v>
      </c>
      <c r="B2" s="50"/>
      <c r="C2" s="50"/>
      <c r="D2" s="50"/>
      <c r="E2" s="50"/>
      <c r="F2" s="50"/>
      <c r="G2" s="50"/>
      <c r="H2" s="51"/>
      <c r="I2" s="51"/>
      <c r="J2" s="52"/>
      <c r="K2" s="52"/>
      <c r="L2" s="52"/>
      <c r="M2" s="52"/>
      <c r="N2" s="52"/>
      <c r="O2" s="52"/>
    </row>
    <row r="3" s="77" customFormat="1" ht="18" customHeight="1" spans="1:16">
      <c r="A3" s="50"/>
      <c r="B3" s="50"/>
      <c r="C3" s="50"/>
      <c r="D3" s="50"/>
      <c r="E3" s="50"/>
      <c r="F3" s="50"/>
      <c r="G3" s="50"/>
      <c r="H3" s="51"/>
      <c r="I3" s="53" t="s">
        <v>1331</v>
      </c>
      <c r="J3" s="52"/>
      <c r="K3" s="52"/>
      <c r="L3" s="52"/>
      <c r="M3" s="52"/>
      <c r="N3" s="52"/>
      <c r="O3" s="52"/>
    </row>
    <row r="4" s="77" customFormat="1" ht="18" customHeight="1" spans="1:16">
      <c r="A4" s="54" t="str">
        <f>'5-10其他应付款汇总表'!A4:B4</f>
        <v>被评估单位：杭州建德杭氧气体有限公司</v>
      </c>
      <c r="B4" s="54"/>
      <c r="C4" s="54"/>
      <c r="D4" s="54"/>
      <c r="E4" s="52"/>
      <c r="F4" s="52"/>
      <c r="G4" s="52"/>
      <c r="H4" s="52"/>
      <c r="I4" s="55" t="e">
        <f>#REF!</f>
        <v>#REF!</v>
      </c>
      <c r="J4" s="52"/>
      <c r="K4" s="52"/>
      <c r="L4" s="52"/>
      <c r="M4" s="52"/>
      <c r="N4" s="52"/>
      <c r="O4" s="52"/>
    </row>
    <row r="5" s="78" customFormat="1" ht="18" customHeight="1" spans="1:16">
      <c r="A5" s="56" t="s">
        <v>175</v>
      </c>
      <c r="B5" s="56" t="s">
        <v>306</v>
      </c>
      <c r="C5" s="56" t="s">
        <v>316</v>
      </c>
      <c r="D5" s="56" t="s">
        <v>341</v>
      </c>
      <c r="E5" s="56" t="s">
        <v>342</v>
      </c>
      <c r="F5" s="56" t="s">
        <v>343</v>
      </c>
      <c r="G5" s="57" t="s">
        <v>111</v>
      </c>
      <c r="H5" s="56" t="s">
        <v>112</v>
      </c>
      <c r="I5" s="56" t="s">
        <v>247</v>
      </c>
      <c r="J5" s="58"/>
      <c r="K5" s="58"/>
      <c r="L5" s="58"/>
      <c r="M5" s="58"/>
      <c r="N5" s="58"/>
      <c r="O5" s="58"/>
      <c r="P5" s="80"/>
    </row>
    <row r="6" s="77" customFormat="1" ht="18" customHeight="1" spans="1:16">
      <c r="A6" s="56"/>
      <c r="B6" s="60"/>
      <c r="C6" s="61"/>
      <c r="D6" s="62"/>
      <c r="E6" s="56"/>
      <c r="F6" s="56"/>
      <c r="G6" s="62"/>
      <c r="H6" s="62"/>
      <c r="I6" s="63"/>
      <c r="J6" s="64"/>
      <c r="K6" s="64"/>
      <c r="L6" s="64"/>
      <c r="M6" s="64"/>
      <c r="N6" s="64"/>
      <c r="O6" s="64"/>
      <c r="P6" s="72"/>
    </row>
    <row r="7" s="77" customFormat="1" ht="18" customHeight="1" spans="1:16">
      <c r="A7" s="56"/>
      <c r="B7" s="60"/>
      <c r="C7" s="61"/>
      <c r="D7" s="62"/>
      <c r="E7" s="56"/>
      <c r="F7" s="56"/>
      <c r="G7" s="62"/>
      <c r="H7" s="62"/>
      <c r="I7" s="63"/>
      <c r="J7" s="64"/>
      <c r="K7" s="64"/>
      <c r="L7" s="64"/>
      <c r="M7" s="64"/>
      <c r="N7" s="64"/>
      <c r="O7" s="64"/>
      <c r="P7" s="72"/>
    </row>
    <row r="8" s="77" customFormat="1" ht="18" customHeight="1" spans="1:16">
      <c r="A8" s="56"/>
      <c r="B8" s="60"/>
      <c r="C8" s="61"/>
      <c r="D8" s="62"/>
      <c r="E8" s="56"/>
      <c r="F8" s="56"/>
      <c r="G8" s="62"/>
      <c r="H8" s="62"/>
      <c r="I8" s="63"/>
      <c r="J8" s="64"/>
      <c r="K8" s="64"/>
      <c r="L8" s="64"/>
      <c r="M8" s="64"/>
      <c r="N8" s="64"/>
      <c r="O8" s="64"/>
      <c r="P8" s="72"/>
    </row>
    <row r="9" s="77" customFormat="1" ht="18" customHeight="1" spans="1:16">
      <c r="A9" s="56"/>
      <c r="B9" s="60"/>
      <c r="C9" s="61"/>
      <c r="D9" s="62"/>
      <c r="E9" s="56"/>
      <c r="F9" s="56"/>
      <c r="G9" s="62"/>
      <c r="H9" s="62"/>
      <c r="I9" s="63"/>
      <c r="J9" s="64"/>
      <c r="K9" s="64"/>
      <c r="L9" s="64"/>
      <c r="M9" s="64"/>
      <c r="N9" s="64"/>
      <c r="O9" s="64"/>
      <c r="P9" s="72"/>
    </row>
    <row r="10" s="77" customFormat="1" ht="18" customHeight="1" spans="1:16">
      <c r="A10" s="56"/>
      <c r="B10" s="60"/>
      <c r="C10" s="61"/>
      <c r="D10" s="62"/>
      <c r="E10" s="56"/>
      <c r="F10" s="56"/>
      <c r="G10" s="62"/>
      <c r="H10" s="62"/>
      <c r="I10" s="63"/>
      <c r="J10" s="64"/>
      <c r="K10" s="64"/>
      <c r="L10" s="64"/>
      <c r="M10" s="64"/>
      <c r="N10" s="64"/>
      <c r="O10" s="64"/>
      <c r="P10" s="72"/>
    </row>
    <row r="11" s="77" customFormat="1" ht="18" customHeight="1" spans="1:16">
      <c r="A11" s="56"/>
      <c r="B11" s="60"/>
      <c r="C11" s="61"/>
      <c r="D11" s="62"/>
      <c r="E11" s="56"/>
      <c r="F11" s="56"/>
      <c r="G11" s="62"/>
      <c r="H11" s="62"/>
      <c r="I11" s="63"/>
      <c r="J11" s="64"/>
      <c r="K11" s="64"/>
      <c r="L11" s="64"/>
      <c r="M11" s="64"/>
      <c r="N11" s="64"/>
      <c r="O11" s="64"/>
      <c r="P11" s="72"/>
    </row>
    <row r="12" s="77" customFormat="1" ht="18" customHeight="1" spans="1:16">
      <c r="A12" s="56"/>
      <c r="B12" s="60"/>
      <c r="C12" s="61"/>
      <c r="D12" s="62"/>
      <c r="E12" s="56"/>
      <c r="F12" s="56"/>
      <c r="G12" s="62"/>
      <c r="H12" s="62"/>
      <c r="I12" s="63"/>
      <c r="J12" s="64"/>
      <c r="K12" s="64"/>
      <c r="L12" s="64"/>
      <c r="M12" s="64"/>
      <c r="N12" s="64"/>
      <c r="O12" s="64"/>
      <c r="P12" s="72"/>
    </row>
    <row r="13" s="77" customFormat="1" ht="18" customHeight="1" spans="1:16">
      <c r="A13" s="56"/>
      <c r="B13" s="60"/>
      <c r="C13" s="61"/>
      <c r="D13" s="62"/>
      <c r="E13" s="56"/>
      <c r="F13" s="56"/>
      <c r="G13" s="62"/>
      <c r="H13" s="62"/>
      <c r="I13" s="63"/>
      <c r="J13" s="64"/>
      <c r="K13" s="64"/>
      <c r="L13" s="64"/>
      <c r="M13" s="64"/>
      <c r="N13" s="64"/>
      <c r="O13" s="64"/>
      <c r="P13" s="72"/>
    </row>
    <row r="14" s="77" customFormat="1" ht="18" customHeight="1" spans="1:16">
      <c r="A14" s="56"/>
      <c r="B14" s="60"/>
      <c r="C14" s="61"/>
      <c r="D14" s="62"/>
      <c r="E14" s="56"/>
      <c r="F14" s="56"/>
      <c r="G14" s="62"/>
      <c r="H14" s="62"/>
      <c r="I14" s="63"/>
      <c r="J14" s="64"/>
      <c r="K14" s="64"/>
      <c r="L14" s="64"/>
      <c r="M14" s="64"/>
      <c r="N14" s="64"/>
      <c r="O14" s="64"/>
      <c r="P14" s="72"/>
    </row>
    <row r="15" s="77" customFormat="1" ht="18" customHeight="1" spans="1:16">
      <c r="A15" s="56"/>
      <c r="B15" s="60"/>
      <c r="C15" s="61"/>
      <c r="D15" s="62"/>
      <c r="E15" s="56"/>
      <c r="F15" s="56"/>
      <c r="G15" s="62"/>
      <c r="H15" s="62"/>
      <c r="I15" s="63"/>
      <c r="J15" s="64"/>
      <c r="K15" s="64"/>
      <c r="L15" s="64"/>
      <c r="M15" s="64"/>
      <c r="N15" s="64"/>
      <c r="O15" s="64"/>
      <c r="P15" s="72"/>
    </row>
    <row r="16" s="77" customFormat="1" ht="18" customHeight="1" spans="1:16">
      <c r="A16" s="56"/>
      <c r="B16" s="60"/>
      <c r="C16" s="61"/>
      <c r="D16" s="62"/>
      <c r="E16" s="56"/>
      <c r="F16" s="56"/>
      <c r="G16" s="62"/>
      <c r="H16" s="62"/>
      <c r="I16" s="63"/>
      <c r="J16" s="64"/>
      <c r="K16" s="64"/>
      <c r="L16" s="64"/>
      <c r="M16" s="64"/>
      <c r="N16" s="64"/>
      <c r="O16" s="64"/>
      <c r="P16" s="72"/>
    </row>
    <row r="17" s="77" customFormat="1" ht="18" customHeight="1" spans="1:16">
      <c r="A17" s="56"/>
      <c r="B17" s="60"/>
      <c r="C17" s="61"/>
      <c r="D17" s="62"/>
      <c r="E17" s="56"/>
      <c r="F17" s="56"/>
      <c r="G17" s="62"/>
      <c r="H17" s="62"/>
      <c r="I17" s="63"/>
      <c r="J17" s="64"/>
      <c r="K17" s="64"/>
      <c r="L17" s="64"/>
      <c r="M17" s="64"/>
      <c r="N17" s="64"/>
      <c r="O17" s="64"/>
      <c r="P17" s="72"/>
    </row>
    <row r="18" s="77" customFormat="1" ht="18" customHeight="1" spans="1:16">
      <c r="A18" s="56"/>
      <c r="B18" s="60"/>
      <c r="C18" s="61"/>
      <c r="D18" s="62"/>
      <c r="E18" s="56"/>
      <c r="F18" s="56"/>
      <c r="G18" s="62"/>
      <c r="H18" s="62"/>
      <c r="I18" s="63"/>
      <c r="J18" s="64"/>
      <c r="K18" s="64"/>
      <c r="L18" s="64"/>
      <c r="M18" s="64"/>
      <c r="N18" s="64"/>
      <c r="O18" s="64"/>
      <c r="P18" s="72"/>
    </row>
    <row r="19" s="77" customFormat="1" ht="18" customHeight="1" spans="1:16">
      <c r="A19" s="56"/>
      <c r="B19" s="60"/>
      <c r="C19" s="61"/>
      <c r="D19" s="62"/>
      <c r="E19" s="56"/>
      <c r="F19" s="56"/>
      <c r="G19" s="62"/>
      <c r="H19" s="62"/>
      <c r="I19" s="63"/>
      <c r="J19" s="64"/>
      <c r="K19" s="64"/>
      <c r="L19" s="64"/>
      <c r="M19" s="64"/>
      <c r="N19" s="64"/>
      <c r="O19" s="64"/>
      <c r="P19" s="72"/>
    </row>
    <row r="20" s="77" customFormat="1" ht="18" customHeight="1" spans="1:16">
      <c r="A20" s="56"/>
      <c r="B20" s="60"/>
      <c r="C20" s="61"/>
      <c r="D20" s="62"/>
      <c r="E20" s="56"/>
      <c r="F20" s="56"/>
      <c r="G20" s="62"/>
      <c r="H20" s="62"/>
      <c r="I20" s="63"/>
      <c r="J20" s="64"/>
      <c r="K20" s="64"/>
      <c r="L20" s="64"/>
      <c r="M20" s="64"/>
      <c r="N20" s="64"/>
      <c r="O20" s="64"/>
      <c r="P20" s="72"/>
    </row>
    <row r="21" s="77" customFormat="1" ht="18" customHeight="1" spans="1:16">
      <c r="A21" s="56"/>
      <c r="B21" s="60"/>
      <c r="C21" s="61"/>
      <c r="D21" s="62"/>
      <c r="E21" s="56"/>
      <c r="F21" s="56"/>
      <c r="G21" s="62"/>
      <c r="H21" s="62"/>
      <c r="I21" s="63"/>
      <c r="J21" s="64"/>
      <c r="K21" s="64"/>
      <c r="L21" s="64"/>
      <c r="M21" s="64"/>
      <c r="N21" s="64"/>
      <c r="O21" s="64"/>
      <c r="P21" s="72"/>
    </row>
    <row r="22" s="77" customFormat="1" ht="18" customHeight="1" spans="1:16">
      <c r="A22" s="56"/>
      <c r="B22" s="60"/>
      <c r="C22" s="61"/>
      <c r="D22" s="62"/>
      <c r="E22" s="56"/>
      <c r="F22" s="56"/>
      <c r="G22" s="62"/>
      <c r="H22" s="62"/>
      <c r="I22" s="63"/>
      <c r="J22" s="64"/>
      <c r="K22" s="64"/>
      <c r="L22" s="64"/>
      <c r="M22" s="64"/>
      <c r="N22" s="64"/>
      <c r="O22" s="64"/>
      <c r="P22" s="72"/>
    </row>
    <row r="23" s="77" customFormat="1" ht="18" customHeight="1" spans="1:16">
      <c r="A23" s="56"/>
      <c r="B23" s="60"/>
      <c r="C23" s="61"/>
      <c r="D23" s="62"/>
      <c r="E23" s="56"/>
      <c r="F23" s="56"/>
      <c r="G23" s="62"/>
      <c r="H23" s="62"/>
      <c r="I23" s="63"/>
      <c r="J23" s="64"/>
      <c r="K23" s="64"/>
      <c r="L23" s="64"/>
      <c r="M23" s="64"/>
      <c r="N23" s="64"/>
      <c r="O23" s="64"/>
      <c r="P23" s="72"/>
    </row>
    <row r="24" s="77" customFormat="1" ht="18" customHeight="1" spans="1:16">
      <c r="A24" s="56"/>
      <c r="B24" s="60"/>
      <c r="C24" s="61"/>
      <c r="D24" s="62"/>
      <c r="E24" s="56"/>
      <c r="F24" s="56"/>
      <c r="G24" s="62"/>
      <c r="H24" s="62"/>
      <c r="I24" s="63"/>
      <c r="J24" s="64"/>
      <c r="K24" s="64"/>
      <c r="L24" s="64"/>
      <c r="M24" s="64"/>
      <c r="N24" s="64"/>
      <c r="O24" s="64"/>
      <c r="P24" s="72"/>
    </row>
    <row r="25" s="77" customFormat="1" ht="18" customHeight="1" spans="1:16">
      <c r="A25" s="56"/>
      <c r="B25" s="60"/>
      <c r="C25" s="61"/>
      <c r="D25" s="62"/>
      <c r="E25" s="56"/>
      <c r="F25" s="56"/>
      <c r="G25" s="62"/>
      <c r="H25" s="62"/>
      <c r="I25" s="63"/>
      <c r="J25" s="64"/>
      <c r="K25" s="64"/>
      <c r="L25" s="64"/>
      <c r="M25" s="64"/>
      <c r="N25" s="64"/>
      <c r="O25" s="64"/>
      <c r="P25" s="72"/>
    </row>
    <row r="26" s="77" customFormat="1" ht="18" customHeight="1" spans="1:16">
      <c r="A26" s="56"/>
      <c r="B26" s="60"/>
      <c r="C26" s="61"/>
      <c r="D26" s="62"/>
      <c r="E26" s="56"/>
      <c r="F26" s="56"/>
      <c r="G26" s="62"/>
      <c r="H26" s="62"/>
      <c r="I26" s="63"/>
      <c r="J26" s="64"/>
      <c r="K26" s="64"/>
      <c r="L26" s="64"/>
      <c r="M26" s="64"/>
      <c r="N26" s="64"/>
      <c r="O26" s="64"/>
      <c r="P26" s="72"/>
    </row>
    <row r="27" s="77" customFormat="1" ht="18" customHeight="1" spans="1:16">
      <c r="A27" s="67" t="s">
        <v>309</v>
      </c>
      <c r="B27" s="57"/>
      <c r="C27" s="63"/>
      <c r="D27" s="62">
        <f>ROUND(SUM(D6:D26),2)</f>
        <v>0</v>
      </c>
      <c r="E27" s="63"/>
      <c r="F27" s="63"/>
      <c r="G27" s="62">
        <f>ROUND(SUM(G6:G26),2)</f>
        <v>0</v>
      </c>
      <c r="H27" s="62">
        <f>ROUND(SUM(H6:H26),2)</f>
        <v>0</v>
      </c>
      <c r="I27" s="63"/>
      <c r="J27" s="64"/>
      <c r="K27" s="64"/>
      <c r="L27" s="64"/>
      <c r="M27" s="64"/>
      <c r="N27" s="64"/>
      <c r="O27" s="64"/>
      <c r="P27" s="72"/>
    </row>
    <row r="28" customHeight="1" spans="1:16">
      <c r="A28" s="64"/>
      <c r="B28" s="64"/>
      <c r="C28" s="64"/>
      <c r="D28" s="64"/>
      <c r="E28" s="64"/>
      <c r="F28" s="64"/>
      <c r="G28" s="64"/>
      <c r="H28" s="64"/>
      <c r="I28" s="64"/>
      <c r="J28" s="64"/>
      <c r="K28" s="64"/>
      <c r="L28" s="64"/>
      <c r="M28" s="64"/>
      <c r="N28" s="64"/>
      <c r="O28" s="64"/>
      <c r="P28" s="65"/>
    </row>
    <row r="29" customHeight="1" spans="1:16">
      <c r="A29" s="71"/>
      <c r="B29" s="64"/>
      <c r="C29" s="64"/>
      <c r="D29" s="64"/>
      <c r="E29" s="64"/>
      <c r="F29" s="64"/>
      <c r="G29" s="72" t="s">
        <v>113</v>
      </c>
      <c r="H29" s="62">
        <f>H27-G27</f>
        <v>0</v>
      </c>
      <c r="I29" s="64"/>
      <c r="J29" s="64"/>
      <c r="K29" s="64"/>
      <c r="L29" s="64"/>
      <c r="M29" s="64"/>
      <c r="N29" s="64"/>
      <c r="O29" s="64"/>
      <c r="P29" s="65"/>
    </row>
    <row r="30" customHeight="1" spans="1:16">
      <c r="A30" s="64"/>
      <c r="B30" s="64"/>
      <c r="C30" s="64"/>
      <c r="D30" s="64"/>
      <c r="E30" s="64"/>
      <c r="F30" s="64"/>
      <c r="G30" s="72" t="s">
        <v>1288</v>
      </c>
      <c r="H30" s="74" t="str">
        <f>IF(G27=0,"",H29/G27)</f>
        <v/>
      </c>
      <c r="I30" s="64"/>
      <c r="J30" s="64"/>
      <c r="K30" s="64"/>
      <c r="L30" s="64"/>
      <c r="M30" s="64"/>
      <c r="N30" s="64"/>
      <c r="O30" s="64"/>
      <c r="P30" s="65"/>
    </row>
    <row r="31" customHeight="1" spans="1:16">
      <c r="A31" s="64"/>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sheetData>
  <mergeCells count="4">
    <mergeCell ref="A1:I1"/>
    <mergeCell ref="A2:I2"/>
    <mergeCell ref="A4:D4"/>
    <mergeCell ref="A27:B27"/>
  </mergeCells>
  <printOptions horizontalCentered="1"/>
  <pageMargins left="0.590551181102362" right="0.590551181102362" top="0.866141732283464" bottom="0.866141732283464" header="0.47244094488189" footer="0.590551181102362"/>
  <pageSetup paperSize="9" scale="96" fitToHeight="0" orientation="landscape" blackAndWhite="1"/>
  <headerFooter scaleWithDoc="0">
    <oddFooter>&amp;L&amp;"宋体,常规"&amp;11被评估单位填表人：
填表日期：2015年  月&amp;R&amp;"宋体,常规"&amp;11评估人员：</oddFooter>
  </headerFooter>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9">
    <pageSetUpPr fitToPage="1"/>
  </sheetPr>
  <dimension ref="A1:P86"/>
  <sheetViews>
    <sheetView view="pageBreakPreview" zoomScaleNormal="100" workbookViewId="0">
      <selection activeCell="L20" sqref="L20"/>
    </sheetView>
  </sheetViews>
  <sheetFormatPr defaultColWidth="9" defaultRowHeight="15.75" customHeight="1"/>
  <cols>
    <col min="1" max="1" width="6.83333333333333" style="48" customWidth="1"/>
    <col min="2" max="2" width="33" style="48" customWidth="1"/>
    <col min="3" max="3" width="19" style="48" customWidth="1"/>
    <col min="4" max="4" width="15.5" style="48" customWidth="1"/>
    <col min="5" max="6" width="20.5" style="48" customWidth="1"/>
    <col min="7" max="7" width="18.1666666666667" style="48" customWidth="1"/>
    <col min="8" max="16384" width="9" style="48"/>
  </cols>
  <sheetData>
    <row r="1" s="46" customFormat="1" ht="30" customHeight="1" spans="1:16">
      <c r="A1" s="49" t="s">
        <v>1332</v>
      </c>
      <c r="B1" s="49"/>
      <c r="C1" s="49"/>
      <c r="D1" s="49"/>
      <c r="E1" s="49"/>
      <c r="F1" s="49"/>
      <c r="G1" s="49"/>
    </row>
    <row r="2" s="77" customFormat="1" ht="18" customHeight="1" spans="1:16">
      <c r="A2" s="50" t="str">
        <f>'5-10其他应付款汇总表'!A2:D2</f>
        <v>评估基准日：2025年10月31日</v>
      </c>
      <c r="B2" s="50"/>
      <c r="C2" s="50"/>
      <c r="D2" s="50"/>
      <c r="E2" s="50"/>
      <c r="F2" s="50"/>
      <c r="G2" s="51"/>
      <c r="H2" s="52"/>
      <c r="I2" s="52"/>
      <c r="J2" s="52"/>
      <c r="K2" s="52"/>
      <c r="L2" s="52"/>
      <c r="M2" s="52"/>
      <c r="N2" s="52"/>
      <c r="O2" s="52"/>
    </row>
    <row r="3" s="77" customFormat="1" ht="18" customHeight="1" spans="1:16">
      <c r="A3" s="50"/>
      <c r="B3" s="50"/>
      <c r="C3" s="50"/>
      <c r="D3" s="50"/>
      <c r="E3" s="50"/>
      <c r="F3" s="50"/>
      <c r="G3" s="53" t="s">
        <v>1333</v>
      </c>
      <c r="H3" s="52"/>
      <c r="I3" s="52"/>
      <c r="J3" s="52"/>
      <c r="K3" s="52"/>
      <c r="L3" s="52"/>
      <c r="M3" s="52"/>
      <c r="N3" s="52"/>
      <c r="O3" s="52"/>
    </row>
    <row r="4" s="77" customFormat="1" ht="18" customHeight="1" spans="1:16">
      <c r="A4" s="54" t="str">
        <f>'5-10其他应付款汇总表'!A4:B4</f>
        <v>被评估单位：杭州建德杭氧气体有限公司</v>
      </c>
      <c r="B4" s="54"/>
      <c r="C4" s="54"/>
      <c r="D4" s="54"/>
      <c r="E4" s="52"/>
      <c r="F4" s="52"/>
      <c r="G4" s="55" t="e">
        <f>#REF!</f>
        <v>#REF!</v>
      </c>
      <c r="H4" s="52"/>
      <c r="I4" s="52"/>
      <c r="J4" s="52"/>
      <c r="K4" s="52"/>
      <c r="L4" s="52"/>
      <c r="M4" s="52"/>
      <c r="N4" s="52"/>
      <c r="O4" s="52"/>
    </row>
    <row r="5" s="78" customFormat="1" ht="18" customHeight="1" spans="1:16">
      <c r="A5" s="56" t="s">
        <v>175</v>
      </c>
      <c r="B5" s="56" t="s">
        <v>1334</v>
      </c>
      <c r="C5" s="56" t="s">
        <v>316</v>
      </c>
      <c r="D5" s="56" t="s">
        <v>1335</v>
      </c>
      <c r="E5" s="57" t="s">
        <v>111</v>
      </c>
      <c r="F5" s="56" t="s">
        <v>112</v>
      </c>
      <c r="G5" s="56" t="s">
        <v>247</v>
      </c>
      <c r="H5" s="58"/>
      <c r="I5" s="58"/>
      <c r="J5" s="58"/>
      <c r="K5" s="58"/>
      <c r="L5" s="58"/>
      <c r="M5" s="58"/>
      <c r="N5" s="58"/>
      <c r="O5" s="58"/>
      <c r="P5" s="80"/>
    </row>
    <row r="6" s="77" customFormat="1" ht="18" customHeight="1" spans="1:16">
      <c r="A6" s="56"/>
      <c r="B6" s="60"/>
      <c r="C6" s="61"/>
      <c r="D6" s="56"/>
      <c r="E6" s="62"/>
      <c r="F6" s="62"/>
      <c r="G6" s="63"/>
      <c r="H6" s="64"/>
      <c r="I6" s="64"/>
      <c r="J6" s="64"/>
      <c r="K6" s="64"/>
      <c r="L6" s="64"/>
      <c r="M6" s="64"/>
      <c r="N6" s="64"/>
      <c r="O6" s="64"/>
      <c r="P6" s="72"/>
    </row>
    <row r="7" s="77" customFormat="1" ht="18" customHeight="1" spans="1:16">
      <c r="A7" s="56"/>
      <c r="B7" s="60"/>
      <c r="C7" s="61"/>
      <c r="D7" s="56"/>
      <c r="E7" s="62"/>
      <c r="F7" s="62"/>
      <c r="G7" s="63"/>
      <c r="H7" s="64"/>
      <c r="I7" s="64"/>
      <c r="J7" s="64"/>
      <c r="K7" s="64"/>
      <c r="L7" s="64"/>
      <c r="M7" s="64"/>
      <c r="N7" s="64"/>
      <c r="O7" s="64"/>
      <c r="P7" s="72"/>
    </row>
    <row r="8" s="77" customFormat="1" ht="18" customHeight="1" spans="1:16">
      <c r="A8" s="56"/>
      <c r="B8" s="60"/>
      <c r="C8" s="61"/>
      <c r="D8" s="56"/>
      <c r="E8" s="62"/>
      <c r="F8" s="62"/>
      <c r="G8" s="63"/>
      <c r="H8" s="64"/>
      <c r="I8" s="64"/>
      <c r="J8" s="64"/>
      <c r="K8" s="64"/>
      <c r="L8" s="64"/>
      <c r="M8" s="64"/>
      <c r="N8" s="64"/>
      <c r="O8" s="64"/>
      <c r="P8" s="72"/>
    </row>
    <row r="9" s="77" customFormat="1" ht="18" customHeight="1" spans="1:16">
      <c r="A9" s="56"/>
      <c r="B9" s="60"/>
      <c r="C9" s="61"/>
      <c r="D9" s="56"/>
      <c r="E9" s="62"/>
      <c r="F9" s="62"/>
      <c r="G9" s="63"/>
      <c r="H9" s="64"/>
      <c r="I9" s="64"/>
      <c r="J9" s="64"/>
      <c r="K9" s="64"/>
      <c r="L9" s="64"/>
      <c r="M9" s="64"/>
      <c r="N9" s="64"/>
      <c r="O9" s="64"/>
      <c r="P9" s="72"/>
    </row>
    <row r="10" s="77" customFormat="1" ht="18" customHeight="1" spans="1:16">
      <c r="A10" s="56"/>
      <c r="B10" s="60"/>
      <c r="C10" s="61"/>
      <c r="D10" s="56"/>
      <c r="E10" s="62"/>
      <c r="F10" s="62"/>
      <c r="G10" s="63"/>
      <c r="H10" s="64"/>
      <c r="I10" s="64"/>
      <c r="J10" s="64"/>
      <c r="K10" s="64"/>
      <c r="L10" s="64"/>
      <c r="M10" s="64"/>
      <c r="N10" s="64"/>
      <c r="O10" s="64"/>
      <c r="P10" s="72"/>
    </row>
    <row r="11" s="77" customFormat="1" ht="18" customHeight="1" spans="1:16">
      <c r="A11" s="56"/>
      <c r="B11" s="60"/>
      <c r="C11" s="61"/>
      <c r="D11" s="56"/>
      <c r="E11" s="62"/>
      <c r="F11" s="62"/>
      <c r="G11" s="63"/>
      <c r="H11" s="64"/>
      <c r="I11" s="64"/>
      <c r="J11" s="64"/>
      <c r="K11" s="64"/>
      <c r="L11" s="64"/>
      <c r="M11" s="64"/>
      <c r="N11" s="64"/>
      <c r="O11" s="64"/>
      <c r="P11" s="72"/>
    </row>
    <row r="12" s="77" customFormat="1" ht="18" customHeight="1" spans="1:16">
      <c r="A12" s="56"/>
      <c r="B12" s="60"/>
      <c r="C12" s="61"/>
      <c r="D12" s="56"/>
      <c r="E12" s="62"/>
      <c r="F12" s="62"/>
      <c r="G12" s="63"/>
      <c r="H12" s="64"/>
      <c r="I12" s="64"/>
      <c r="J12" s="64"/>
      <c r="K12" s="64"/>
      <c r="L12" s="64"/>
      <c r="M12" s="64"/>
      <c r="N12" s="64"/>
      <c r="O12" s="64"/>
      <c r="P12" s="72"/>
    </row>
    <row r="13" s="77" customFormat="1" ht="18" customHeight="1" spans="1:16">
      <c r="A13" s="56"/>
      <c r="B13" s="60"/>
      <c r="C13" s="61"/>
      <c r="D13" s="56"/>
      <c r="E13" s="62"/>
      <c r="F13" s="62"/>
      <c r="G13" s="63"/>
      <c r="H13" s="64"/>
      <c r="I13" s="64"/>
      <c r="J13" s="64"/>
      <c r="K13" s="64"/>
      <c r="L13" s="64"/>
      <c r="M13" s="64"/>
      <c r="N13" s="64"/>
      <c r="O13" s="64"/>
      <c r="P13" s="72"/>
    </row>
    <row r="14" s="77" customFormat="1" ht="18" customHeight="1" spans="1:16">
      <c r="A14" s="56"/>
      <c r="B14" s="60"/>
      <c r="C14" s="61"/>
      <c r="D14" s="56"/>
      <c r="E14" s="62"/>
      <c r="F14" s="62"/>
      <c r="G14" s="63"/>
      <c r="H14" s="64"/>
      <c r="I14" s="64"/>
      <c r="J14" s="64"/>
      <c r="K14" s="64"/>
      <c r="L14" s="64"/>
      <c r="M14" s="64"/>
      <c r="N14" s="64"/>
      <c r="O14" s="64"/>
      <c r="P14" s="72"/>
    </row>
    <row r="15" s="77" customFormat="1" ht="18" customHeight="1" spans="1:16">
      <c r="A15" s="56"/>
      <c r="B15" s="60"/>
      <c r="C15" s="61"/>
      <c r="D15" s="56"/>
      <c r="E15" s="62"/>
      <c r="F15" s="62"/>
      <c r="G15" s="63"/>
      <c r="H15" s="64"/>
      <c r="I15" s="64"/>
      <c r="J15" s="64"/>
      <c r="K15" s="64"/>
      <c r="L15" s="64"/>
      <c r="M15" s="64"/>
      <c r="N15" s="64"/>
      <c r="O15" s="64"/>
      <c r="P15" s="72"/>
    </row>
    <row r="16" s="77" customFormat="1" ht="18" customHeight="1" spans="1:16">
      <c r="A16" s="56"/>
      <c r="B16" s="60"/>
      <c r="C16" s="61"/>
      <c r="D16" s="56"/>
      <c r="E16" s="62"/>
      <c r="F16" s="62"/>
      <c r="G16" s="63"/>
      <c r="H16" s="64"/>
      <c r="I16" s="64"/>
      <c r="J16" s="64"/>
      <c r="K16" s="64"/>
      <c r="L16" s="64"/>
      <c r="M16" s="64"/>
      <c r="N16" s="64"/>
      <c r="O16" s="64"/>
      <c r="P16" s="72"/>
    </row>
    <row r="17" s="77" customFormat="1" ht="18" customHeight="1" spans="1:16">
      <c r="A17" s="56"/>
      <c r="B17" s="60"/>
      <c r="C17" s="61"/>
      <c r="D17" s="56"/>
      <c r="E17" s="62"/>
      <c r="F17" s="62"/>
      <c r="G17" s="63"/>
      <c r="H17" s="64"/>
      <c r="I17" s="64"/>
      <c r="J17" s="64"/>
      <c r="K17" s="64"/>
      <c r="L17" s="64"/>
      <c r="M17" s="64"/>
      <c r="N17" s="64"/>
      <c r="O17" s="64"/>
      <c r="P17" s="72"/>
    </row>
    <row r="18" s="77" customFormat="1" ht="18" customHeight="1" spans="1:16">
      <c r="A18" s="56"/>
      <c r="B18" s="60"/>
      <c r="C18" s="61"/>
      <c r="D18" s="56"/>
      <c r="E18" s="62"/>
      <c r="F18" s="62"/>
      <c r="G18" s="63"/>
      <c r="H18" s="64"/>
      <c r="I18" s="64"/>
      <c r="J18" s="64"/>
      <c r="K18" s="64"/>
      <c r="L18" s="64"/>
      <c r="M18" s="64"/>
      <c r="N18" s="64"/>
      <c r="O18" s="64"/>
      <c r="P18" s="72"/>
    </row>
    <row r="19" s="77" customFormat="1" ht="18" customHeight="1" spans="1:16">
      <c r="A19" s="56"/>
      <c r="B19" s="60"/>
      <c r="C19" s="61"/>
      <c r="D19" s="56"/>
      <c r="E19" s="62"/>
      <c r="F19" s="62"/>
      <c r="G19" s="63"/>
      <c r="H19" s="64"/>
      <c r="I19" s="64"/>
      <c r="J19" s="64"/>
      <c r="K19" s="64"/>
      <c r="L19" s="64"/>
      <c r="M19" s="64"/>
      <c r="N19" s="64"/>
      <c r="O19" s="64"/>
      <c r="P19" s="72"/>
    </row>
    <row r="20" s="77" customFormat="1" ht="18" customHeight="1" spans="1:16">
      <c r="A20" s="56"/>
      <c r="B20" s="60"/>
      <c r="C20" s="61"/>
      <c r="D20" s="56"/>
      <c r="E20" s="62"/>
      <c r="F20" s="62"/>
      <c r="G20" s="63"/>
      <c r="H20" s="64"/>
      <c r="I20" s="64"/>
      <c r="J20" s="64"/>
      <c r="K20" s="64"/>
      <c r="L20" s="64"/>
      <c r="M20" s="64"/>
      <c r="N20" s="64"/>
      <c r="O20" s="64"/>
      <c r="P20" s="72"/>
    </row>
    <row r="21" s="77" customFormat="1" ht="18" customHeight="1" spans="1:16">
      <c r="A21" s="56"/>
      <c r="B21" s="60"/>
      <c r="C21" s="61"/>
      <c r="D21" s="56"/>
      <c r="E21" s="62"/>
      <c r="F21" s="62"/>
      <c r="G21" s="63"/>
      <c r="H21" s="64"/>
      <c r="I21" s="64"/>
      <c r="J21" s="64"/>
      <c r="K21" s="64"/>
      <c r="L21" s="64"/>
      <c r="M21" s="64"/>
      <c r="N21" s="64"/>
      <c r="O21" s="64"/>
      <c r="P21" s="72"/>
    </row>
    <row r="22" s="77" customFormat="1" ht="18" customHeight="1" spans="1:16">
      <c r="A22" s="56"/>
      <c r="B22" s="60"/>
      <c r="C22" s="61"/>
      <c r="D22" s="56"/>
      <c r="E22" s="62"/>
      <c r="F22" s="62"/>
      <c r="G22" s="63"/>
      <c r="H22" s="64"/>
      <c r="I22" s="64"/>
      <c r="J22" s="64"/>
      <c r="K22" s="64"/>
      <c r="L22" s="64"/>
      <c r="M22" s="64"/>
      <c r="N22" s="64"/>
      <c r="O22" s="64"/>
      <c r="P22" s="72"/>
    </row>
    <row r="23" s="77" customFormat="1" ht="18" customHeight="1" spans="1:16">
      <c r="A23" s="56"/>
      <c r="B23" s="60"/>
      <c r="C23" s="61"/>
      <c r="D23" s="56"/>
      <c r="E23" s="62"/>
      <c r="F23" s="62"/>
      <c r="G23" s="63"/>
      <c r="H23" s="64"/>
      <c r="I23" s="64"/>
      <c r="J23" s="64"/>
      <c r="K23" s="64"/>
      <c r="L23" s="64"/>
      <c r="M23" s="64"/>
      <c r="N23" s="64"/>
      <c r="O23" s="64"/>
      <c r="P23" s="72"/>
    </row>
    <row r="24" s="77" customFormat="1" ht="18" customHeight="1" spans="1:16">
      <c r="A24" s="56"/>
      <c r="B24" s="60"/>
      <c r="C24" s="61"/>
      <c r="D24" s="56"/>
      <c r="E24" s="62"/>
      <c r="F24" s="62"/>
      <c r="G24" s="63"/>
      <c r="H24" s="64"/>
      <c r="I24" s="64"/>
      <c r="J24" s="64"/>
      <c r="K24" s="64"/>
      <c r="L24" s="64"/>
      <c r="M24" s="64"/>
      <c r="N24" s="64"/>
      <c r="O24" s="64"/>
      <c r="P24" s="72"/>
    </row>
    <row r="25" s="77" customFormat="1" ht="18" customHeight="1" spans="1:16">
      <c r="A25" s="56"/>
      <c r="B25" s="60"/>
      <c r="C25" s="61"/>
      <c r="D25" s="56"/>
      <c r="E25" s="62"/>
      <c r="F25" s="62"/>
      <c r="G25" s="63"/>
      <c r="H25" s="64"/>
      <c r="I25" s="64"/>
      <c r="J25" s="64"/>
      <c r="K25" s="64"/>
      <c r="L25" s="64"/>
      <c r="M25" s="64"/>
      <c r="N25" s="64"/>
      <c r="O25" s="64"/>
      <c r="P25" s="72"/>
    </row>
    <row r="26" s="77" customFormat="1" ht="18" customHeight="1" spans="1:16">
      <c r="A26" s="56"/>
      <c r="B26" s="60"/>
      <c r="C26" s="61"/>
      <c r="D26" s="56"/>
      <c r="E26" s="62"/>
      <c r="F26" s="62"/>
      <c r="G26" s="63"/>
      <c r="H26" s="64"/>
      <c r="I26" s="64"/>
      <c r="J26" s="64"/>
      <c r="K26" s="64"/>
      <c r="L26" s="64"/>
      <c r="M26" s="64"/>
      <c r="N26" s="64"/>
      <c r="O26" s="64"/>
      <c r="P26" s="72"/>
    </row>
    <row r="27" s="77" customFormat="1" ht="18" customHeight="1" spans="1:16">
      <c r="A27" s="67" t="s">
        <v>309</v>
      </c>
      <c r="B27" s="57"/>
      <c r="C27" s="61"/>
      <c r="D27" s="56"/>
      <c r="E27" s="62">
        <f>ROUND(SUM(E6:E26),2)</f>
        <v>0</v>
      </c>
      <c r="F27" s="62">
        <f>ROUND(SUM(F6:F26),2)</f>
        <v>0</v>
      </c>
      <c r="G27" s="63"/>
      <c r="H27" s="64"/>
      <c r="I27" s="64"/>
      <c r="J27" s="64"/>
      <c r="K27" s="64"/>
      <c r="L27" s="64"/>
      <c r="M27" s="64"/>
      <c r="N27" s="64"/>
      <c r="O27" s="64"/>
      <c r="P27" s="72"/>
    </row>
    <row r="28" customHeight="1" spans="1:16">
      <c r="A28" s="64"/>
      <c r="B28" s="64"/>
      <c r="C28" s="64"/>
      <c r="D28" s="64"/>
      <c r="E28" s="64"/>
      <c r="F28" s="64"/>
      <c r="G28" s="64"/>
      <c r="H28" s="64"/>
      <c r="I28" s="64"/>
      <c r="J28" s="64"/>
      <c r="K28" s="64"/>
      <c r="L28" s="64"/>
      <c r="M28" s="64"/>
      <c r="N28" s="64"/>
      <c r="O28" s="64"/>
      <c r="P28" s="65"/>
    </row>
    <row r="29" customHeight="1" spans="1:16">
      <c r="A29" s="71"/>
      <c r="B29" s="64"/>
      <c r="C29" s="64"/>
      <c r="D29" s="64"/>
      <c r="E29" s="72" t="s">
        <v>113</v>
      </c>
      <c r="F29" s="62">
        <f>F27-E27</f>
        <v>0</v>
      </c>
      <c r="G29" s="64"/>
      <c r="H29" s="64"/>
      <c r="I29" s="64"/>
      <c r="J29" s="64"/>
      <c r="K29" s="64"/>
      <c r="L29" s="64"/>
      <c r="M29" s="64"/>
      <c r="N29" s="64"/>
      <c r="O29" s="64"/>
      <c r="P29" s="65"/>
    </row>
    <row r="30" customHeight="1" spans="1:16">
      <c r="A30" s="64"/>
      <c r="B30" s="64"/>
      <c r="C30" s="64"/>
      <c r="D30" s="64"/>
      <c r="E30" s="72" t="s">
        <v>1288</v>
      </c>
      <c r="F30" s="74" t="str">
        <f>IF(E27=0,"",F29/E27)</f>
        <v/>
      </c>
      <c r="G30" s="64"/>
      <c r="H30" s="64"/>
      <c r="I30" s="64"/>
      <c r="J30" s="64"/>
      <c r="K30" s="64"/>
      <c r="L30" s="64"/>
      <c r="M30" s="64"/>
      <c r="N30" s="64"/>
      <c r="O30" s="64"/>
      <c r="P30" s="65"/>
    </row>
    <row r="31" customHeight="1" spans="1:16">
      <c r="A31" s="64"/>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sheetData>
  <mergeCells count="4">
    <mergeCell ref="A1:G1"/>
    <mergeCell ref="A2:G2"/>
    <mergeCell ref="A4:D4"/>
    <mergeCell ref="A27:B27"/>
  </mergeCells>
  <printOptions horizontalCentered="1"/>
  <pageMargins left="0.590551181102362" right="0.590551181102362" top="0.866141732283464" bottom="0.866141732283464" header="0.47244094488189" footer="0.590551181102362"/>
  <pageSetup paperSize="9" scale="94" fitToHeight="0" orientation="landscape" blackAndWhite="1"/>
  <headerFooter scaleWithDoc="0">
    <oddFooter>&amp;L&amp;"宋体,常规"&amp;11被评估单位填表人：
填表日期：2015年  月&amp;R&amp;"宋体,常规"&amp;11评估人员：</oddFooter>
  </headerFooter>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1">
    <pageSetUpPr fitToPage="1"/>
  </sheetPr>
  <dimension ref="A1:S88"/>
  <sheetViews>
    <sheetView view="pageBreakPreview" zoomScaleNormal="100" workbookViewId="0">
      <selection activeCell="L20" sqref="L20"/>
    </sheetView>
  </sheetViews>
  <sheetFormatPr defaultColWidth="9" defaultRowHeight="15.75" customHeight="1"/>
  <cols>
    <col min="1" max="1" width="6" style="48" customWidth="1"/>
    <col min="2" max="2" width="28.5" style="48" customWidth="1"/>
    <col min="3" max="3" width="16.1666666666667" style="48" customWidth="1"/>
    <col min="4" max="4" width="17.6666666666667" style="48" customWidth="1"/>
    <col min="5" max="5" width="7" style="48" customWidth="1"/>
    <col min="6" max="6" width="11.8333333333333" style="48" customWidth="1"/>
    <col min="7" max="7" width="13.1666666666667" style="48" customWidth="1"/>
    <col min="8" max="9" width="18.6666666666667" style="48" customWidth="1"/>
    <col min="10" max="10" width="16.6666666666667" style="48" customWidth="1"/>
    <col min="11" max="16384" width="9" style="48"/>
  </cols>
  <sheetData>
    <row r="1" s="46" customFormat="1" ht="30" customHeight="1" spans="1:19">
      <c r="A1" s="49" t="s">
        <v>1336</v>
      </c>
      <c r="B1" s="49"/>
      <c r="C1" s="49"/>
      <c r="D1" s="49"/>
      <c r="E1" s="49"/>
      <c r="F1" s="49"/>
      <c r="G1" s="49"/>
      <c r="H1" s="49"/>
      <c r="I1" s="49"/>
      <c r="J1" s="49"/>
    </row>
    <row r="2" ht="16.5" customHeight="1" spans="1:19">
      <c r="A2" s="50" t="str">
        <f>公用信息!E7</f>
        <v>评估基准日：2025年10月31日</v>
      </c>
      <c r="B2" s="50"/>
      <c r="C2" s="50"/>
      <c r="D2" s="50"/>
      <c r="E2" s="50"/>
      <c r="F2" s="50"/>
      <c r="G2" s="50"/>
      <c r="H2" s="50"/>
      <c r="I2" s="50"/>
      <c r="J2" s="51"/>
      <c r="K2" s="52"/>
      <c r="L2" s="52"/>
      <c r="M2" s="52"/>
      <c r="N2" s="52"/>
      <c r="O2" s="52"/>
      <c r="P2" s="52"/>
      <c r="Q2" s="52"/>
      <c r="R2" s="52"/>
    </row>
    <row r="3" ht="16.5" customHeight="1" spans="1:19">
      <c r="A3" s="50"/>
      <c r="B3" s="50"/>
      <c r="C3" s="50"/>
      <c r="D3" s="50"/>
      <c r="E3" s="50"/>
      <c r="F3" s="50"/>
      <c r="G3" s="50"/>
      <c r="H3" s="50"/>
      <c r="I3" s="50"/>
      <c r="J3" s="53" t="s">
        <v>1337</v>
      </c>
      <c r="K3" s="52"/>
      <c r="L3" s="52"/>
      <c r="M3" s="52"/>
      <c r="N3" s="52"/>
      <c r="O3" s="52"/>
      <c r="P3" s="52"/>
      <c r="Q3" s="52"/>
      <c r="R3" s="52"/>
    </row>
    <row r="4" ht="16.5" customHeight="1" spans="1:19">
      <c r="A4" s="54" t="str">
        <f>公用信息!E6</f>
        <v>被评估单位：杭州建德杭氧气体有限公司</v>
      </c>
      <c r="B4" s="54"/>
      <c r="C4" s="54"/>
      <c r="D4" s="54"/>
      <c r="E4" s="122"/>
      <c r="F4" s="122"/>
      <c r="G4" s="122"/>
      <c r="H4" s="52"/>
      <c r="I4" s="52"/>
      <c r="J4" s="55" t="e">
        <f>#REF!</f>
        <v>#REF!</v>
      </c>
      <c r="K4" s="52"/>
      <c r="L4" s="52"/>
      <c r="M4" s="52"/>
      <c r="N4" s="52"/>
      <c r="O4" s="52"/>
      <c r="P4" s="52"/>
      <c r="Q4" s="52"/>
      <c r="R4" s="52"/>
    </row>
    <row r="5" s="47" customFormat="1" ht="16.5" customHeight="1" spans="1:19">
      <c r="A5" s="56" t="s">
        <v>175</v>
      </c>
      <c r="B5" s="56" t="s">
        <v>306</v>
      </c>
      <c r="C5" s="56" t="s">
        <v>316</v>
      </c>
      <c r="D5" s="56" t="s">
        <v>315</v>
      </c>
      <c r="E5" s="110" t="s">
        <v>258</v>
      </c>
      <c r="F5" s="110" t="s">
        <v>259</v>
      </c>
      <c r="G5" s="110" t="s">
        <v>260</v>
      </c>
      <c r="H5" s="57" t="s">
        <v>111</v>
      </c>
      <c r="I5" s="56" t="s">
        <v>112</v>
      </c>
      <c r="J5" s="56" t="s">
        <v>247</v>
      </c>
      <c r="K5" s="58"/>
      <c r="L5" s="58"/>
      <c r="M5" s="58"/>
      <c r="N5" s="58"/>
      <c r="O5" s="58"/>
      <c r="P5" s="58"/>
      <c r="Q5" s="58"/>
      <c r="R5" s="58"/>
      <c r="S5" s="59"/>
    </row>
    <row r="6" ht="16.5" customHeight="1" spans="1:19">
      <c r="A6" s="56"/>
      <c r="B6" s="60"/>
      <c r="C6" s="91"/>
      <c r="D6" s="56"/>
      <c r="E6" s="99"/>
      <c r="F6" s="62"/>
      <c r="G6" s="111"/>
      <c r="H6" s="62"/>
      <c r="I6" s="62"/>
      <c r="J6" s="63"/>
      <c r="K6" s="64"/>
      <c r="L6" s="64"/>
      <c r="M6" s="64"/>
      <c r="N6" s="64"/>
      <c r="O6" s="64"/>
      <c r="P6" s="64"/>
      <c r="Q6" s="64"/>
      <c r="R6" s="64"/>
      <c r="S6" s="65"/>
    </row>
    <row r="7" ht="16.5" customHeight="1" spans="1:19">
      <c r="A7" s="56"/>
      <c r="B7" s="60"/>
      <c r="C7" s="91"/>
      <c r="D7" s="56"/>
      <c r="E7" s="56"/>
      <c r="F7" s="62"/>
      <c r="G7" s="111"/>
      <c r="H7" s="62"/>
      <c r="I7" s="62"/>
      <c r="J7" s="63"/>
      <c r="K7" s="64"/>
      <c r="L7" s="64"/>
      <c r="M7" s="64"/>
      <c r="N7" s="64"/>
      <c r="O7" s="64"/>
      <c r="P7" s="64"/>
      <c r="Q7" s="64"/>
      <c r="R7" s="64"/>
      <c r="S7" s="65"/>
    </row>
    <row r="8" ht="16.5" customHeight="1" spans="1:19">
      <c r="A8" s="56"/>
      <c r="B8" s="60"/>
      <c r="C8" s="91"/>
      <c r="D8" s="56"/>
      <c r="E8" s="56"/>
      <c r="F8" s="62"/>
      <c r="G8" s="111"/>
      <c r="H8" s="62"/>
      <c r="I8" s="62"/>
      <c r="J8" s="63"/>
      <c r="K8" s="64"/>
      <c r="L8" s="64"/>
      <c r="M8" s="64"/>
      <c r="N8" s="64"/>
      <c r="O8" s="64"/>
      <c r="P8" s="64"/>
      <c r="Q8" s="64"/>
      <c r="R8" s="64"/>
      <c r="S8" s="65"/>
    </row>
    <row r="9" ht="16.5" customHeight="1" spans="1:19">
      <c r="A9" s="56"/>
      <c r="B9" s="60"/>
      <c r="C9" s="91"/>
      <c r="D9" s="56"/>
      <c r="E9" s="56"/>
      <c r="F9" s="62"/>
      <c r="G9" s="111"/>
      <c r="H9" s="62"/>
      <c r="I9" s="62"/>
      <c r="J9" s="63"/>
      <c r="K9" s="64"/>
      <c r="L9" s="64"/>
      <c r="M9" s="64"/>
      <c r="N9" s="64"/>
      <c r="O9" s="64"/>
      <c r="P9" s="64"/>
      <c r="Q9" s="64"/>
      <c r="R9" s="64"/>
      <c r="S9" s="65"/>
    </row>
    <row r="10" ht="16.5" customHeight="1" spans="1:19">
      <c r="A10" s="56"/>
      <c r="B10" s="60"/>
      <c r="C10" s="91"/>
      <c r="D10" s="56"/>
      <c r="E10" s="56"/>
      <c r="F10" s="62"/>
      <c r="G10" s="111"/>
      <c r="H10" s="62"/>
      <c r="I10" s="62"/>
      <c r="J10" s="63"/>
      <c r="K10" s="64"/>
      <c r="L10" s="64"/>
      <c r="M10" s="64"/>
      <c r="N10" s="64"/>
      <c r="O10" s="64"/>
      <c r="P10" s="64"/>
      <c r="Q10" s="64"/>
      <c r="R10" s="64"/>
      <c r="S10" s="65"/>
    </row>
    <row r="11" ht="16.5" customHeight="1" spans="1:19">
      <c r="A11" s="56"/>
      <c r="B11" s="60"/>
      <c r="C11" s="91"/>
      <c r="D11" s="56"/>
      <c r="E11" s="56"/>
      <c r="F11" s="62"/>
      <c r="G11" s="111"/>
      <c r="H11" s="62"/>
      <c r="I11" s="62"/>
      <c r="J11" s="63"/>
      <c r="K11" s="64"/>
      <c r="L11" s="64"/>
      <c r="M11" s="64"/>
      <c r="N11" s="64"/>
      <c r="O11" s="64"/>
      <c r="P11" s="64"/>
      <c r="Q11" s="64"/>
      <c r="R11" s="64"/>
      <c r="S11" s="65"/>
    </row>
    <row r="12" ht="16.5" customHeight="1" spans="1:19">
      <c r="A12" s="56"/>
      <c r="B12" s="60"/>
      <c r="C12" s="91"/>
      <c r="D12" s="56"/>
      <c r="E12" s="56"/>
      <c r="F12" s="62"/>
      <c r="G12" s="111"/>
      <c r="H12" s="62"/>
      <c r="I12" s="62"/>
      <c r="J12" s="63"/>
      <c r="K12" s="64"/>
      <c r="L12" s="64"/>
      <c r="M12" s="64"/>
      <c r="N12" s="64"/>
      <c r="O12" s="64"/>
      <c r="P12" s="64"/>
      <c r="Q12" s="64"/>
      <c r="R12" s="64"/>
      <c r="S12" s="65"/>
    </row>
    <row r="13" ht="16.5" customHeight="1" spans="1:19">
      <c r="A13" s="56"/>
      <c r="B13" s="60"/>
      <c r="C13" s="91"/>
      <c r="D13" s="56"/>
      <c r="E13" s="56"/>
      <c r="F13" s="62"/>
      <c r="G13" s="111"/>
      <c r="H13" s="62"/>
      <c r="I13" s="62"/>
      <c r="J13" s="63"/>
      <c r="K13" s="64"/>
      <c r="L13" s="64"/>
      <c r="M13" s="64"/>
      <c r="N13" s="64"/>
      <c r="O13" s="64"/>
      <c r="P13" s="64"/>
      <c r="Q13" s="64"/>
      <c r="R13" s="64"/>
      <c r="S13" s="65"/>
    </row>
    <row r="14" ht="16.5" customHeight="1" spans="1:19">
      <c r="A14" s="56"/>
      <c r="B14" s="60"/>
      <c r="C14" s="91"/>
      <c r="D14" s="56"/>
      <c r="E14" s="56"/>
      <c r="F14" s="62"/>
      <c r="G14" s="111"/>
      <c r="H14" s="62"/>
      <c r="I14" s="62"/>
      <c r="J14" s="63"/>
      <c r="K14" s="64"/>
      <c r="L14" s="64"/>
      <c r="M14" s="64"/>
      <c r="N14" s="64"/>
      <c r="O14" s="64"/>
      <c r="P14" s="64"/>
      <c r="Q14" s="64"/>
      <c r="R14" s="64"/>
      <c r="S14" s="65"/>
    </row>
    <row r="15" ht="16.5" customHeight="1" spans="1:19">
      <c r="A15" s="56"/>
      <c r="B15" s="60"/>
      <c r="C15" s="91"/>
      <c r="D15" s="56"/>
      <c r="E15" s="56"/>
      <c r="F15" s="62"/>
      <c r="G15" s="111"/>
      <c r="H15" s="62"/>
      <c r="I15" s="62"/>
      <c r="J15" s="63"/>
      <c r="K15" s="64"/>
      <c r="L15" s="64"/>
      <c r="M15" s="64"/>
      <c r="N15" s="64"/>
      <c r="O15" s="64"/>
      <c r="P15" s="64"/>
      <c r="Q15" s="64"/>
      <c r="R15" s="64"/>
      <c r="S15" s="65"/>
    </row>
    <row r="16" ht="16.5" customHeight="1" spans="1:19">
      <c r="A16" s="56"/>
      <c r="B16" s="60"/>
      <c r="C16" s="91"/>
      <c r="D16" s="56"/>
      <c r="E16" s="56"/>
      <c r="F16" s="62"/>
      <c r="G16" s="111"/>
      <c r="H16" s="62"/>
      <c r="I16" s="62"/>
      <c r="J16" s="63"/>
      <c r="K16" s="64"/>
      <c r="L16" s="64"/>
      <c r="M16" s="64"/>
      <c r="N16" s="64"/>
      <c r="O16" s="64"/>
      <c r="P16" s="64"/>
      <c r="Q16" s="64"/>
      <c r="R16" s="64"/>
      <c r="S16" s="65"/>
    </row>
    <row r="17" ht="16.5" customHeight="1" spans="1:19">
      <c r="A17" s="56"/>
      <c r="B17" s="60"/>
      <c r="C17" s="91"/>
      <c r="D17" s="56"/>
      <c r="E17" s="56"/>
      <c r="F17" s="62"/>
      <c r="G17" s="111"/>
      <c r="H17" s="62"/>
      <c r="I17" s="62"/>
      <c r="J17" s="63"/>
      <c r="K17" s="64"/>
      <c r="L17" s="64"/>
      <c r="M17" s="64"/>
      <c r="N17" s="64"/>
      <c r="O17" s="64"/>
      <c r="P17" s="64"/>
      <c r="Q17" s="64"/>
      <c r="R17" s="64"/>
      <c r="S17" s="65"/>
    </row>
    <row r="18" ht="16.5" customHeight="1" spans="1:19">
      <c r="A18" s="56"/>
      <c r="B18" s="60"/>
      <c r="C18" s="91"/>
      <c r="D18" s="56"/>
      <c r="E18" s="56"/>
      <c r="F18" s="62"/>
      <c r="G18" s="111"/>
      <c r="H18" s="62"/>
      <c r="I18" s="62"/>
      <c r="J18" s="63"/>
      <c r="K18" s="64"/>
      <c r="L18" s="64"/>
      <c r="M18" s="64"/>
      <c r="N18" s="64"/>
      <c r="O18" s="64"/>
      <c r="P18" s="64"/>
      <c r="Q18" s="64"/>
      <c r="R18" s="64"/>
      <c r="S18" s="65"/>
    </row>
    <row r="19" ht="16.5" customHeight="1" spans="1:19">
      <c r="A19" s="56"/>
      <c r="B19" s="60"/>
      <c r="C19" s="91"/>
      <c r="D19" s="56"/>
      <c r="E19" s="56"/>
      <c r="F19" s="62"/>
      <c r="G19" s="111"/>
      <c r="H19" s="62"/>
      <c r="I19" s="62"/>
      <c r="J19" s="63"/>
      <c r="K19" s="64"/>
      <c r="L19" s="64"/>
      <c r="M19" s="64"/>
      <c r="N19" s="64"/>
      <c r="O19" s="64"/>
      <c r="P19" s="64"/>
      <c r="Q19" s="64"/>
      <c r="R19" s="64"/>
      <c r="S19" s="65"/>
    </row>
    <row r="20" ht="16.5" customHeight="1" spans="1:19">
      <c r="A20" s="56"/>
      <c r="B20" s="60"/>
      <c r="C20" s="91"/>
      <c r="D20" s="56"/>
      <c r="E20" s="56"/>
      <c r="F20" s="62"/>
      <c r="G20" s="111"/>
      <c r="H20" s="62"/>
      <c r="I20" s="62"/>
      <c r="J20" s="63"/>
      <c r="K20" s="64"/>
      <c r="L20" s="64"/>
      <c r="M20" s="64"/>
      <c r="N20" s="64"/>
      <c r="O20" s="64"/>
      <c r="P20" s="64"/>
      <c r="Q20" s="64"/>
      <c r="R20" s="64"/>
      <c r="S20" s="65"/>
    </row>
    <row r="21" ht="16.5" customHeight="1" spans="1:19">
      <c r="A21" s="56"/>
      <c r="B21" s="60"/>
      <c r="C21" s="91"/>
      <c r="D21" s="56"/>
      <c r="E21" s="56"/>
      <c r="F21" s="62"/>
      <c r="G21" s="111"/>
      <c r="H21" s="62"/>
      <c r="I21" s="62"/>
      <c r="J21" s="63"/>
      <c r="K21" s="64"/>
      <c r="L21" s="64"/>
      <c r="M21" s="64"/>
      <c r="N21" s="64"/>
      <c r="O21" s="64"/>
      <c r="P21" s="64"/>
      <c r="Q21" s="64"/>
      <c r="R21" s="64"/>
      <c r="S21" s="65"/>
    </row>
    <row r="22" ht="16.5" customHeight="1" spans="1:19">
      <c r="A22" s="56"/>
      <c r="B22" s="60"/>
      <c r="C22" s="91"/>
      <c r="D22" s="56"/>
      <c r="E22" s="56"/>
      <c r="F22" s="62"/>
      <c r="G22" s="111"/>
      <c r="H22" s="62"/>
      <c r="I22" s="62"/>
      <c r="J22" s="63"/>
      <c r="K22" s="64"/>
      <c r="L22" s="64"/>
      <c r="M22" s="64"/>
      <c r="N22" s="64"/>
      <c r="O22" s="64"/>
      <c r="P22" s="64"/>
      <c r="Q22" s="64"/>
      <c r="R22" s="64"/>
      <c r="S22" s="65"/>
    </row>
    <row r="23" ht="16.5" customHeight="1" spans="1:19">
      <c r="A23" s="56"/>
      <c r="B23" s="60"/>
      <c r="C23" s="91"/>
      <c r="D23" s="56"/>
      <c r="E23" s="56"/>
      <c r="F23" s="62"/>
      <c r="G23" s="111"/>
      <c r="H23" s="62"/>
      <c r="I23" s="62"/>
      <c r="J23" s="63"/>
      <c r="K23" s="64"/>
      <c r="L23" s="64"/>
      <c r="M23" s="64"/>
      <c r="N23" s="64"/>
      <c r="O23" s="64"/>
      <c r="P23" s="64"/>
      <c r="Q23" s="64"/>
      <c r="R23" s="64"/>
      <c r="S23" s="65"/>
    </row>
    <row r="24" ht="16.5" customHeight="1" spans="1:19">
      <c r="A24" s="56"/>
      <c r="B24" s="60"/>
      <c r="C24" s="91"/>
      <c r="D24" s="56"/>
      <c r="E24" s="56"/>
      <c r="F24" s="62"/>
      <c r="G24" s="111"/>
      <c r="H24" s="62"/>
      <c r="I24" s="62"/>
      <c r="J24" s="63"/>
      <c r="K24" s="64"/>
      <c r="L24" s="64"/>
      <c r="M24" s="64"/>
      <c r="N24" s="64"/>
      <c r="O24" s="64"/>
      <c r="P24" s="64"/>
      <c r="Q24" s="64"/>
      <c r="R24" s="64"/>
      <c r="S24" s="65"/>
    </row>
    <row r="25" ht="16.5" customHeight="1" spans="1:19">
      <c r="A25" s="56"/>
      <c r="B25" s="60"/>
      <c r="C25" s="91"/>
      <c r="D25" s="56"/>
      <c r="E25" s="56"/>
      <c r="F25" s="62"/>
      <c r="G25" s="111"/>
      <c r="H25" s="62"/>
      <c r="I25" s="62"/>
      <c r="J25" s="63"/>
      <c r="K25" s="64"/>
      <c r="L25" s="64"/>
      <c r="M25" s="64"/>
      <c r="N25" s="64"/>
      <c r="O25" s="64"/>
      <c r="P25" s="64"/>
      <c r="Q25" s="64"/>
      <c r="R25" s="64"/>
      <c r="S25" s="65"/>
    </row>
    <row r="26" ht="16.5" customHeight="1" spans="1:19">
      <c r="A26" s="56"/>
      <c r="B26" s="60"/>
      <c r="C26" s="91"/>
      <c r="D26" s="56"/>
      <c r="E26" s="56"/>
      <c r="F26" s="62"/>
      <c r="G26" s="111"/>
      <c r="H26" s="62"/>
      <c r="I26" s="62"/>
      <c r="J26" s="63"/>
      <c r="K26" s="64"/>
      <c r="L26" s="64"/>
      <c r="M26" s="64"/>
      <c r="N26" s="64"/>
      <c r="O26" s="64"/>
      <c r="P26" s="64"/>
      <c r="Q26" s="64"/>
      <c r="R26" s="64"/>
      <c r="S26" s="65"/>
    </row>
    <row r="27" ht="16.5" customHeight="1" spans="1:19">
      <c r="A27" s="56"/>
      <c r="B27" s="60"/>
      <c r="C27" s="91"/>
      <c r="D27" s="56"/>
      <c r="E27" s="56"/>
      <c r="F27" s="62"/>
      <c r="G27" s="111"/>
      <c r="H27" s="62"/>
      <c r="I27" s="62"/>
      <c r="J27" s="63"/>
      <c r="K27" s="64"/>
      <c r="L27" s="64"/>
      <c r="M27" s="64"/>
      <c r="N27" s="64"/>
      <c r="O27" s="64"/>
      <c r="P27" s="64"/>
      <c r="Q27" s="64"/>
      <c r="R27" s="64"/>
      <c r="S27" s="65"/>
    </row>
    <row r="28" ht="16.5" customHeight="1" spans="1:19">
      <c r="A28" s="56"/>
      <c r="B28" s="60"/>
      <c r="C28" s="91"/>
      <c r="D28" s="56"/>
      <c r="E28" s="56"/>
      <c r="F28" s="62"/>
      <c r="G28" s="111"/>
      <c r="H28" s="62"/>
      <c r="I28" s="62"/>
      <c r="J28" s="63"/>
      <c r="K28" s="64"/>
      <c r="L28" s="64"/>
      <c r="M28" s="64"/>
      <c r="N28" s="64"/>
      <c r="O28" s="64"/>
      <c r="P28" s="64"/>
      <c r="Q28" s="64"/>
      <c r="R28" s="64"/>
      <c r="S28" s="65"/>
    </row>
    <row r="29" ht="16.5" customHeight="1" spans="1:19">
      <c r="A29" s="67" t="s">
        <v>309</v>
      </c>
      <c r="B29" s="57"/>
      <c r="C29" s="61"/>
      <c r="D29" s="56"/>
      <c r="E29" s="56"/>
      <c r="F29" s="62">
        <f>ROUND(SUM(F6:F28),2)</f>
        <v>0</v>
      </c>
      <c r="G29" s="56"/>
      <c r="H29" s="62">
        <f>ROUND(SUM(H6:H28),2)</f>
        <v>0</v>
      </c>
      <c r="I29" s="62">
        <f>ROUND(SUM(I6:I28),2)</f>
        <v>0</v>
      </c>
      <c r="J29" s="63"/>
      <c r="K29" s="64"/>
      <c r="L29" s="64"/>
      <c r="M29" s="64"/>
      <c r="N29" s="64"/>
      <c r="O29" s="64"/>
      <c r="P29" s="64"/>
      <c r="Q29" s="64"/>
      <c r="R29" s="64"/>
      <c r="S29" s="65"/>
    </row>
    <row r="30" customHeight="1" spans="1:19">
      <c r="A30" s="64"/>
      <c r="B30" s="64"/>
      <c r="C30" s="64"/>
      <c r="D30" s="64"/>
      <c r="E30" s="64"/>
      <c r="F30" s="64"/>
      <c r="G30" s="64"/>
      <c r="H30" s="64"/>
      <c r="I30" s="64"/>
      <c r="J30" s="64"/>
      <c r="K30" s="64"/>
      <c r="L30" s="64"/>
      <c r="M30" s="64"/>
      <c r="N30" s="64"/>
      <c r="O30" s="64"/>
      <c r="P30" s="64"/>
      <c r="Q30" s="64"/>
      <c r="R30" s="64"/>
      <c r="S30" s="65"/>
    </row>
    <row r="31" customHeight="1" spans="1:19">
      <c r="A31" s="71"/>
      <c r="B31" s="72"/>
      <c r="C31" s="64"/>
      <c r="D31" s="64"/>
      <c r="E31" s="64"/>
      <c r="F31" s="64"/>
      <c r="G31" s="64"/>
      <c r="H31" s="72" t="s">
        <v>113</v>
      </c>
      <c r="I31" s="62">
        <f>I29-H29</f>
        <v>0</v>
      </c>
      <c r="J31" s="64"/>
      <c r="K31" s="64"/>
      <c r="L31" s="64"/>
      <c r="M31" s="64"/>
      <c r="N31" s="64"/>
      <c r="O31" s="64"/>
      <c r="P31" s="64"/>
      <c r="Q31" s="64"/>
      <c r="R31" s="64"/>
      <c r="S31" s="65"/>
    </row>
    <row r="32" customHeight="1" spans="1:19">
      <c r="A32" s="64"/>
      <c r="B32" s="72"/>
      <c r="C32" s="64"/>
      <c r="D32" s="64"/>
      <c r="E32" s="64"/>
      <c r="F32" s="64"/>
      <c r="G32" s="64"/>
      <c r="H32" s="72" t="s">
        <v>1288</v>
      </c>
      <c r="I32" s="74" t="str">
        <f>IF(H29=0,"",I31/H29)</f>
        <v/>
      </c>
      <c r="J32" s="64"/>
      <c r="K32" s="64"/>
      <c r="L32" s="64"/>
      <c r="M32" s="64"/>
      <c r="N32" s="64"/>
      <c r="O32" s="64"/>
      <c r="P32" s="64"/>
      <c r="Q32" s="64"/>
      <c r="R32" s="64"/>
      <c r="S32" s="65"/>
    </row>
    <row r="33" customHeight="1" spans="1:19">
      <c r="A33" s="64"/>
      <c r="B33" s="64"/>
      <c r="C33" s="64"/>
      <c r="D33" s="64"/>
      <c r="E33" s="64"/>
      <c r="F33" s="64"/>
      <c r="G33" s="64"/>
      <c r="H33" s="64"/>
      <c r="I33" s="64"/>
      <c r="J33" s="64"/>
      <c r="K33" s="64"/>
      <c r="L33" s="64"/>
      <c r="M33" s="64"/>
      <c r="N33" s="64"/>
      <c r="O33" s="64"/>
      <c r="P33" s="64"/>
      <c r="Q33" s="64"/>
      <c r="R33" s="64"/>
      <c r="S33" s="65"/>
    </row>
    <row r="34" customHeight="1" spans="1:19">
      <c r="A34" s="64"/>
      <c r="B34" s="64"/>
      <c r="C34" s="64"/>
      <c r="D34" s="64"/>
      <c r="E34" s="64"/>
      <c r="F34" s="64"/>
      <c r="G34" s="64"/>
      <c r="H34" s="64"/>
      <c r="I34" s="64"/>
      <c r="J34" s="64"/>
      <c r="K34" s="64"/>
      <c r="L34" s="64"/>
      <c r="M34" s="64"/>
      <c r="N34" s="64"/>
      <c r="O34" s="64"/>
      <c r="P34" s="64"/>
      <c r="Q34" s="64"/>
      <c r="R34" s="64"/>
      <c r="S34" s="65"/>
    </row>
    <row r="35" customHeight="1" spans="1:19">
      <c r="A35" s="64"/>
      <c r="B35" s="64"/>
      <c r="C35" s="64"/>
      <c r="D35" s="64"/>
      <c r="E35" s="64"/>
      <c r="F35" s="64"/>
      <c r="G35" s="64"/>
      <c r="H35" s="64"/>
      <c r="I35" s="64"/>
      <c r="J35" s="64"/>
      <c r="K35" s="64"/>
      <c r="L35" s="64"/>
      <c r="M35" s="64"/>
      <c r="N35" s="64"/>
      <c r="O35" s="64"/>
      <c r="P35" s="64"/>
      <c r="Q35" s="64"/>
      <c r="R35" s="64"/>
      <c r="S35" s="65"/>
    </row>
    <row r="36" customHeight="1" spans="1:19">
      <c r="A36" s="64"/>
      <c r="B36" s="64"/>
      <c r="C36" s="64"/>
      <c r="D36" s="64"/>
      <c r="E36" s="64"/>
      <c r="F36" s="64"/>
      <c r="G36" s="64"/>
      <c r="H36" s="64"/>
      <c r="I36" s="64"/>
      <c r="J36" s="64"/>
      <c r="K36" s="64"/>
      <c r="L36" s="64"/>
      <c r="M36" s="64"/>
      <c r="N36" s="64"/>
      <c r="O36" s="64"/>
      <c r="P36" s="64"/>
      <c r="Q36" s="64"/>
      <c r="R36" s="64"/>
      <c r="S36" s="65"/>
    </row>
    <row r="37" customHeight="1" spans="1:19">
      <c r="A37" s="64"/>
      <c r="B37" s="64"/>
      <c r="C37" s="64"/>
      <c r="D37" s="64"/>
      <c r="E37" s="64"/>
      <c r="F37" s="64"/>
      <c r="G37" s="64"/>
      <c r="H37" s="64"/>
      <c r="I37" s="64"/>
      <c r="J37" s="64"/>
      <c r="K37" s="64"/>
      <c r="L37" s="64"/>
      <c r="M37" s="64"/>
      <c r="N37" s="64"/>
      <c r="O37" s="64"/>
      <c r="P37" s="64"/>
      <c r="Q37" s="64"/>
      <c r="R37" s="64"/>
      <c r="S37" s="65"/>
    </row>
    <row r="38" customHeight="1" spans="1:19">
      <c r="A38" s="64"/>
      <c r="B38" s="64"/>
      <c r="C38" s="64"/>
      <c r="D38" s="64"/>
      <c r="E38" s="64"/>
      <c r="F38" s="64"/>
      <c r="G38" s="64"/>
      <c r="H38" s="64"/>
      <c r="I38" s="64"/>
      <c r="J38" s="64"/>
      <c r="K38" s="64"/>
      <c r="L38" s="64"/>
      <c r="M38" s="64"/>
      <c r="N38" s="64"/>
      <c r="O38" s="64"/>
      <c r="P38" s="64"/>
      <c r="Q38" s="64"/>
      <c r="R38" s="64"/>
      <c r="S38" s="65"/>
    </row>
    <row r="39" customHeight="1" spans="1:19">
      <c r="A39" s="64"/>
      <c r="B39" s="64"/>
      <c r="C39" s="64"/>
      <c r="D39" s="64"/>
      <c r="E39" s="64"/>
      <c r="F39" s="64"/>
      <c r="G39" s="64"/>
      <c r="H39" s="64"/>
      <c r="I39" s="64"/>
      <c r="J39" s="64"/>
      <c r="K39" s="64"/>
      <c r="L39" s="64"/>
      <c r="M39" s="64"/>
      <c r="N39" s="64"/>
      <c r="O39" s="64"/>
      <c r="P39" s="64"/>
      <c r="Q39" s="64"/>
      <c r="R39" s="64"/>
      <c r="S39" s="65"/>
    </row>
    <row r="40" customHeight="1" spans="1:19">
      <c r="A40" s="64"/>
      <c r="B40" s="64"/>
      <c r="C40" s="64"/>
      <c r="D40" s="64"/>
      <c r="E40" s="64"/>
      <c r="F40" s="64"/>
      <c r="G40" s="64"/>
      <c r="H40" s="64"/>
      <c r="I40" s="64"/>
      <c r="J40" s="64"/>
      <c r="K40" s="64"/>
      <c r="L40" s="64"/>
      <c r="M40" s="64"/>
      <c r="N40" s="64"/>
      <c r="O40" s="64"/>
      <c r="P40" s="64"/>
      <c r="Q40" s="64"/>
      <c r="R40" s="64"/>
      <c r="S40" s="65"/>
    </row>
    <row r="41" customHeight="1" spans="1:19">
      <c r="A41" s="64"/>
      <c r="B41" s="64"/>
      <c r="C41" s="64"/>
      <c r="D41" s="64"/>
      <c r="E41" s="64"/>
      <c r="F41" s="64"/>
      <c r="G41" s="64"/>
      <c r="H41" s="64"/>
      <c r="I41" s="64"/>
      <c r="J41" s="64"/>
      <c r="K41" s="64"/>
      <c r="L41" s="64"/>
      <c r="M41" s="64"/>
      <c r="N41" s="64"/>
      <c r="O41" s="64"/>
      <c r="P41" s="64"/>
      <c r="Q41" s="64"/>
      <c r="R41" s="64"/>
      <c r="S41" s="65"/>
    </row>
    <row r="42" customHeight="1" spans="1:19">
      <c r="A42" s="64"/>
      <c r="B42" s="64"/>
      <c r="C42" s="64"/>
      <c r="D42" s="64"/>
      <c r="E42" s="64"/>
      <c r="F42" s="64"/>
      <c r="G42" s="64"/>
      <c r="H42" s="64"/>
      <c r="I42" s="64"/>
      <c r="J42" s="64"/>
      <c r="K42" s="64"/>
      <c r="L42" s="64"/>
      <c r="M42" s="64"/>
      <c r="N42" s="64"/>
      <c r="O42" s="64"/>
      <c r="P42" s="64"/>
      <c r="Q42" s="64"/>
      <c r="R42" s="64"/>
      <c r="S42" s="65"/>
    </row>
    <row r="43" customHeight="1" spans="1:19">
      <c r="A43" s="64"/>
      <c r="B43" s="64"/>
      <c r="C43" s="64"/>
      <c r="D43" s="64"/>
      <c r="E43" s="64"/>
      <c r="F43" s="64"/>
      <c r="G43" s="64"/>
      <c r="H43" s="64"/>
      <c r="I43" s="64"/>
      <c r="J43" s="64"/>
      <c r="K43" s="64"/>
      <c r="L43" s="64"/>
      <c r="M43" s="64"/>
      <c r="N43" s="64"/>
      <c r="O43" s="64"/>
      <c r="P43" s="64"/>
      <c r="Q43" s="64"/>
      <c r="R43" s="64"/>
      <c r="S43" s="65"/>
    </row>
    <row r="44" customHeight="1" spans="1:19">
      <c r="A44" s="64"/>
      <c r="B44" s="64"/>
      <c r="C44" s="64"/>
      <c r="D44" s="64"/>
      <c r="E44" s="64"/>
      <c r="F44" s="64"/>
      <c r="G44" s="64"/>
      <c r="H44" s="64"/>
      <c r="I44" s="64"/>
      <c r="J44" s="64"/>
      <c r="K44" s="64"/>
      <c r="L44" s="64"/>
      <c r="M44" s="64"/>
      <c r="N44" s="64"/>
      <c r="O44" s="64"/>
      <c r="P44" s="64"/>
      <c r="Q44" s="64"/>
      <c r="R44" s="64"/>
      <c r="S44" s="65"/>
    </row>
    <row r="45" customHeight="1" spans="1:19">
      <c r="A45" s="64"/>
      <c r="B45" s="64"/>
      <c r="C45" s="64"/>
      <c r="D45" s="64"/>
      <c r="E45" s="64"/>
      <c r="F45" s="64"/>
      <c r="G45" s="64"/>
      <c r="H45" s="64"/>
      <c r="I45" s="64"/>
      <c r="J45" s="64"/>
      <c r="K45" s="64"/>
      <c r="L45" s="64"/>
      <c r="M45" s="64"/>
      <c r="N45" s="64"/>
      <c r="O45" s="64"/>
      <c r="P45" s="64"/>
      <c r="Q45" s="64"/>
      <c r="R45" s="64"/>
      <c r="S45" s="65"/>
    </row>
    <row r="46" customHeight="1" spans="1:19">
      <c r="A46" s="64"/>
      <c r="B46" s="64"/>
      <c r="C46" s="64"/>
      <c r="D46" s="64"/>
      <c r="E46" s="64"/>
      <c r="F46" s="64"/>
      <c r="G46" s="64"/>
      <c r="H46" s="64"/>
      <c r="I46" s="64"/>
      <c r="J46" s="64"/>
      <c r="K46" s="64"/>
      <c r="L46" s="64"/>
      <c r="M46" s="64"/>
      <c r="N46" s="64"/>
      <c r="O46" s="64"/>
      <c r="P46" s="64"/>
      <c r="Q46" s="64"/>
      <c r="R46" s="64"/>
      <c r="S46" s="65"/>
    </row>
    <row r="47" customHeight="1" spans="1:19">
      <c r="A47" s="64"/>
      <c r="B47" s="64"/>
      <c r="C47" s="64"/>
      <c r="D47" s="64"/>
      <c r="E47" s="64"/>
      <c r="F47" s="64"/>
      <c r="G47" s="64"/>
      <c r="H47" s="64"/>
      <c r="I47" s="64"/>
      <c r="J47" s="64"/>
      <c r="K47" s="64"/>
      <c r="L47" s="64"/>
      <c r="M47" s="64"/>
      <c r="N47" s="64"/>
      <c r="O47" s="64"/>
      <c r="P47" s="64"/>
      <c r="Q47" s="64"/>
      <c r="R47" s="64"/>
      <c r="S47" s="65"/>
    </row>
    <row r="48" customHeight="1" spans="1:19">
      <c r="A48" s="64"/>
      <c r="B48" s="64"/>
      <c r="C48" s="64"/>
      <c r="D48" s="64"/>
      <c r="E48" s="64"/>
      <c r="F48" s="64"/>
      <c r="G48" s="64"/>
      <c r="H48" s="64"/>
      <c r="I48" s="64"/>
      <c r="J48" s="64"/>
      <c r="K48" s="64"/>
      <c r="L48" s="64"/>
      <c r="M48" s="64"/>
      <c r="N48" s="64"/>
      <c r="O48" s="64"/>
      <c r="P48" s="64"/>
      <c r="Q48" s="64"/>
      <c r="R48" s="64"/>
      <c r="S48" s="65"/>
    </row>
    <row r="49" customHeight="1" spans="1:19">
      <c r="A49" s="64"/>
      <c r="B49" s="64"/>
      <c r="C49" s="64"/>
      <c r="D49" s="64"/>
      <c r="E49" s="64"/>
      <c r="F49" s="64"/>
      <c r="G49" s="64"/>
      <c r="H49" s="64"/>
      <c r="I49" s="64"/>
      <c r="J49" s="64"/>
      <c r="K49" s="64"/>
      <c r="L49" s="64"/>
      <c r="M49" s="64"/>
      <c r="N49" s="64"/>
      <c r="O49" s="64"/>
      <c r="P49" s="64"/>
      <c r="Q49" s="64"/>
      <c r="R49" s="64"/>
      <c r="S49" s="65"/>
    </row>
    <row r="50" customHeight="1" spans="1:19">
      <c r="A50" s="64"/>
      <c r="B50" s="64"/>
      <c r="C50" s="64"/>
      <c r="D50" s="64"/>
      <c r="E50" s="64"/>
      <c r="F50" s="64"/>
      <c r="G50" s="64"/>
      <c r="H50" s="64"/>
      <c r="I50" s="64"/>
      <c r="J50" s="64"/>
      <c r="K50" s="64"/>
      <c r="L50" s="64"/>
      <c r="M50" s="64"/>
      <c r="N50" s="64"/>
      <c r="O50" s="64"/>
      <c r="P50" s="64"/>
      <c r="Q50" s="64"/>
      <c r="R50" s="64"/>
      <c r="S50" s="65"/>
    </row>
    <row r="51" customHeight="1" spans="1:19">
      <c r="A51" s="64"/>
      <c r="B51" s="64"/>
      <c r="C51" s="64"/>
      <c r="D51" s="64"/>
      <c r="E51" s="64"/>
      <c r="F51" s="64"/>
      <c r="G51" s="64"/>
      <c r="H51" s="64"/>
      <c r="I51" s="64"/>
      <c r="J51" s="64"/>
      <c r="K51" s="64"/>
      <c r="L51" s="64"/>
      <c r="M51" s="64"/>
      <c r="N51" s="64"/>
      <c r="O51" s="64"/>
      <c r="P51" s="64"/>
      <c r="Q51" s="64"/>
      <c r="R51" s="64"/>
      <c r="S51" s="65"/>
    </row>
    <row r="52" customHeight="1" spans="1:19">
      <c r="A52" s="64"/>
      <c r="B52" s="64"/>
      <c r="C52" s="64"/>
      <c r="D52" s="64"/>
      <c r="E52" s="64"/>
      <c r="F52" s="64"/>
      <c r="G52" s="64"/>
      <c r="H52" s="64"/>
      <c r="I52" s="64"/>
      <c r="J52" s="64"/>
      <c r="K52" s="64"/>
      <c r="L52" s="64"/>
      <c r="M52" s="64"/>
      <c r="N52" s="64"/>
      <c r="O52" s="64"/>
      <c r="P52" s="64"/>
      <c r="Q52" s="64"/>
      <c r="R52" s="64"/>
      <c r="S52" s="65"/>
    </row>
    <row r="53" customHeight="1" spans="1:19">
      <c r="A53" s="64"/>
      <c r="B53" s="64"/>
      <c r="C53" s="64"/>
      <c r="D53" s="64"/>
      <c r="E53" s="64"/>
      <c r="F53" s="64"/>
      <c r="G53" s="64"/>
      <c r="H53" s="64"/>
      <c r="I53" s="64"/>
      <c r="J53" s="64"/>
      <c r="K53" s="64"/>
      <c r="L53" s="64"/>
      <c r="M53" s="64"/>
      <c r="N53" s="64"/>
      <c r="O53" s="64"/>
      <c r="P53" s="64"/>
      <c r="Q53" s="64"/>
      <c r="R53" s="64"/>
      <c r="S53" s="65"/>
    </row>
    <row r="54" customHeight="1" spans="1:19">
      <c r="A54" s="64"/>
      <c r="B54" s="64"/>
      <c r="C54" s="64"/>
      <c r="D54" s="64"/>
      <c r="E54" s="64"/>
      <c r="F54" s="64"/>
      <c r="G54" s="64"/>
      <c r="H54" s="64"/>
      <c r="I54" s="64"/>
      <c r="J54" s="64"/>
      <c r="K54" s="64"/>
      <c r="L54" s="64"/>
      <c r="M54" s="64"/>
      <c r="N54" s="64"/>
      <c r="O54" s="64"/>
      <c r="P54" s="64"/>
      <c r="Q54" s="64"/>
      <c r="R54" s="64"/>
      <c r="S54" s="65"/>
    </row>
    <row r="55" customHeight="1" spans="1:19">
      <c r="A55" s="64"/>
      <c r="B55" s="64"/>
      <c r="C55" s="64"/>
      <c r="D55" s="64"/>
      <c r="E55" s="64"/>
      <c r="F55" s="64"/>
      <c r="G55" s="64"/>
      <c r="H55" s="64"/>
      <c r="I55" s="64"/>
      <c r="J55" s="64"/>
      <c r="K55" s="64"/>
      <c r="L55" s="64"/>
      <c r="M55" s="64"/>
      <c r="N55" s="64"/>
      <c r="O55" s="64"/>
      <c r="P55" s="64"/>
      <c r="Q55" s="64"/>
      <c r="R55" s="64"/>
      <c r="S55" s="65"/>
    </row>
    <row r="56" customHeight="1" spans="1:19">
      <c r="A56" s="64"/>
      <c r="B56" s="64"/>
      <c r="C56" s="64"/>
      <c r="D56" s="64"/>
      <c r="E56" s="64"/>
      <c r="F56" s="64"/>
      <c r="G56" s="64"/>
      <c r="H56" s="64"/>
      <c r="I56" s="64"/>
      <c r="J56" s="64"/>
      <c r="K56" s="64"/>
      <c r="L56" s="64"/>
      <c r="M56" s="64"/>
      <c r="N56" s="64"/>
      <c r="O56" s="64"/>
      <c r="P56" s="64"/>
      <c r="Q56" s="64"/>
      <c r="R56" s="64"/>
      <c r="S56" s="65"/>
    </row>
    <row r="57" customHeight="1" spans="1:19">
      <c r="A57" s="64"/>
      <c r="B57" s="64"/>
      <c r="C57" s="64"/>
      <c r="D57" s="64"/>
      <c r="E57" s="64"/>
      <c r="F57" s="64"/>
      <c r="G57" s="64"/>
      <c r="H57" s="64"/>
      <c r="I57" s="64"/>
      <c r="J57" s="64"/>
      <c r="K57" s="64"/>
      <c r="L57" s="64"/>
      <c r="M57" s="64"/>
      <c r="N57" s="64"/>
      <c r="O57" s="64"/>
      <c r="P57" s="64"/>
      <c r="Q57" s="64"/>
      <c r="R57" s="64"/>
      <c r="S57" s="65"/>
    </row>
    <row r="58" customHeight="1" spans="1:19">
      <c r="A58" s="64"/>
      <c r="B58" s="64"/>
      <c r="C58" s="64"/>
      <c r="D58" s="64"/>
      <c r="E58" s="64"/>
      <c r="F58" s="64"/>
      <c r="G58" s="64"/>
      <c r="H58" s="64"/>
      <c r="I58" s="64"/>
      <c r="J58" s="64"/>
      <c r="K58" s="64"/>
      <c r="L58" s="64"/>
      <c r="M58" s="64"/>
      <c r="N58" s="64"/>
      <c r="O58" s="64"/>
      <c r="P58" s="64"/>
      <c r="Q58" s="64"/>
      <c r="R58" s="64"/>
      <c r="S58" s="65"/>
    </row>
    <row r="59" customHeight="1" spans="1:19">
      <c r="A59" s="64"/>
      <c r="B59" s="64"/>
      <c r="C59" s="64"/>
      <c r="D59" s="64"/>
      <c r="E59" s="64"/>
      <c r="F59" s="64"/>
      <c r="G59" s="64"/>
      <c r="H59" s="64"/>
      <c r="I59" s="64"/>
      <c r="J59" s="64"/>
      <c r="K59" s="64"/>
      <c r="L59" s="64"/>
      <c r="M59" s="64"/>
      <c r="N59" s="64"/>
      <c r="O59" s="64"/>
      <c r="P59" s="64"/>
      <c r="Q59" s="64"/>
      <c r="R59" s="64"/>
      <c r="S59" s="65"/>
    </row>
    <row r="60" customHeight="1" spans="1:19">
      <c r="A60" s="64"/>
      <c r="B60" s="64"/>
      <c r="C60" s="64"/>
      <c r="D60" s="64"/>
      <c r="E60" s="64"/>
      <c r="F60" s="64"/>
      <c r="G60" s="64"/>
      <c r="H60" s="64"/>
      <c r="I60" s="64"/>
      <c r="J60" s="64"/>
      <c r="K60" s="64"/>
      <c r="L60" s="64"/>
      <c r="M60" s="64"/>
      <c r="N60" s="64"/>
      <c r="O60" s="64"/>
      <c r="P60" s="64"/>
      <c r="Q60" s="64"/>
      <c r="R60" s="64"/>
      <c r="S60" s="65"/>
    </row>
    <row r="61" customHeight="1" spans="1:19">
      <c r="A61" s="64"/>
      <c r="B61" s="64"/>
      <c r="C61" s="64"/>
      <c r="D61" s="64"/>
      <c r="E61" s="64"/>
      <c r="F61" s="64"/>
      <c r="G61" s="64"/>
      <c r="H61" s="64"/>
      <c r="I61" s="64"/>
      <c r="J61" s="64"/>
      <c r="K61" s="64"/>
      <c r="L61" s="64"/>
      <c r="M61" s="64"/>
      <c r="N61" s="64"/>
      <c r="O61" s="64"/>
      <c r="P61" s="64"/>
      <c r="Q61" s="64"/>
      <c r="R61" s="64"/>
      <c r="S61" s="65"/>
    </row>
    <row r="62" customHeight="1" spans="1:19">
      <c r="A62" s="64"/>
      <c r="B62" s="64"/>
      <c r="C62" s="64"/>
      <c r="D62" s="64"/>
      <c r="E62" s="64"/>
      <c r="F62" s="64"/>
      <c r="G62" s="64"/>
      <c r="H62" s="64"/>
      <c r="I62" s="64"/>
      <c r="J62" s="64"/>
      <c r="K62" s="64"/>
      <c r="L62" s="64"/>
      <c r="M62" s="64"/>
      <c r="N62" s="64"/>
      <c r="O62" s="64"/>
      <c r="P62" s="64"/>
      <c r="Q62" s="64"/>
      <c r="R62" s="64"/>
      <c r="S62" s="65"/>
    </row>
    <row r="63" customHeight="1" spans="1:19">
      <c r="A63" s="64"/>
      <c r="B63" s="64"/>
      <c r="C63" s="64"/>
      <c r="D63" s="64"/>
      <c r="E63" s="64"/>
      <c r="F63" s="64"/>
      <c r="G63" s="64"/>
      <c r="H63" s="64"/>
      <c r="I63" s="64"/>
      <c r="J63" s="64"/>
      <c r="K63" s="64"/>
      <c r="L63" s="64"/>
      <c r="M63" s="64"/>
      <c r="N63" s="64"/>
      <c r="O63" s="64"/>
      <c r="P63" s="64"/>
      <c r="Q63" s="64"/>
      <c r="R63" s="64"/>
      <c r="S63" s="65"/>
    </row>
    <row r="64" customHeight="1" spans="1:19">
      <c r="A64" s="64"/>
      <c r="B64" s="64"/>
      <c r="C64" s="64"/>
      <c r="D64" s="64"/>
      <c r="E64" s="64"/>
      <c r="F64" s="64"/>
      <c r="G64" s="64"/>
      <c r="H64" s="64"/>
      <c r="I64" s="64"/>
      <c r="J64" s="64"/>
      <c r="K64" s="64"/>
      <c r="L64" s="64"/>
      <c r="M64" s="64"/>
      <c r="N64" s="64"/>
      <c r="O64" s="64"/>
      <c r="P64" s="64"/>
      <c r="Q64" s="64"/>
      <c r="R64" s="64"/>
      <c r="S64" s="65"/>
    </row>
    <row r="65" customHeight="1" spans="1:19">
      <c r="A65" s="64"/>
      <c r="B65" s="64"/>
      <c r="C65" s="64"/>
      <c r="D65" s="64"/>
      <c r="E65" s="64"/>
      <c r="F65" s="64"/>
      <c r="G65" s="64"/>
      <c r="H65" s="64"/>
      <c r="I65" s="64"/>
      <c r="J65" s="64"/>
      <c r="K65" s="64"/>
      <c r="L65" s="64"/>
      <c r="M65" s="64"/>
      <c r="N65" s="64"/>
      <c r="O65" s="64"/>
      <c r="P65" s="64"/>
      <c r="Q65" s="64"/>
      <c r="R65" s="64"/>
      <c r="S65" s="65"/>
    </row>
    <row r="66" customHeight="1" spans="1:19">
      <c r="A66" s="64"/>
      <c r="B66" s="64"/>
      <c r="C66" s="64"/>
      <c r="D66" s="64"/>
      <c r="E66" s="64"/>
      <c r="F66" s="64"/>
      <c r="G66" s="64"/>
      <c r="H66" s="64"/>
      <c r="I66" s="64"/>
      <c r="J66" s="64"/>
      <c r="K66" s="64"/>
      <c r="L66" s="64"/>
      <c r="M66" s="64"/>
      <c r="N66" s="64"/>
      <c r="O66" s="64"/>
      <c r="P66" s="64"/>
      <c r="Q66" s="64"/>
      <c r="R66" s="64"/>
      <c r="S66" s="65"/>
    </row>
    <row r="67" customHeight="1" spans="1:19">
      <c r="A67" s="64"/>
      <c r="B67" s="64"/>
      <c r="C67" s="64"/>
      <c r="D67" s="64"/>
      <c r="E67" s="64"/>
      <c r="F67" s="64"/>
      <c r="G67" s="64"/>
      <c r="H67" s="64"/>
      <c r="I67" s="64"/>
      <c r="J67" s="64"/>
      <c r="K67" s="64"/>
      <c r="L67" s="64"/>
      <c r="M67" s="64"/>
      <c r="N67" s="64"/>
      <c r="O67" s="64"/>
      <c r="P67" s="64"/>
      <c r="Q67" s="64"/>
      <c r="R67" s="64"/>
      <c r="S67" s="65"/>
    </row>
    <row r="68" customHeight="1" spans="1:19">
      <c r="A68" s="64"/>
      <c r="B68" s="64"/>
      <c r="C68" s="64"/>
      <c r="D68" s="64"/>
      <c r="E68" s="64"/>
      <c r="F68" s="64"/>
      <c r="G68" s="64"/>
      <c r="H68" s="64"/>
      <c r="I68" s="64"/>
      <c r="J68" s="64"/>
      <c r="K68" s="64"/>
      <c r="L68" s="64"/>
      <c r="M68" s="64"/>
      <c r="N68" s="64"/>
      <c r="O68" s="64"/>
      <c r="P68" s="64"/>
      <c r="Q68" s="64"/>
      <c r="R68" s="64"/>
      <c r="S68" s="65"/>
    </row>
    <row r="69" customHeight="1" spans="1:19">
      <c r="A69" s="64"/>
      <c r="B69" s="64"/>
      <c r="C69" s="64"/>
      <c r="D69" s="64"/>
      <c r="E69" s="64"/>
      <c r="F69" s="64"/>
      <c r="G69" s="64"/>
      <c r="H69" s="64"/>
      <c r="I69" s="64"/>
      <c r="J69" s="64"/>
      <c r="K69" s="64"/>
      <c r="L69" s="64"/>
      <c r="M69" s="64"/>
      <c r="N69" s="64"/>
      <c r="O69" s="64"/>
      <c r="P69" s="64"/>
      <c r="Q69" s="64"/>
      <c r="R69" s="64"/>
      <c r="S69" s="65"/>
    </row>
    <row r="70" customHeight="1" spans="1:19">
      <c r="A70" s="64"/>
      <c r="B70" s="64"/>
      <c r="C70" s="64"/>
      <c r="D70" s="64"/>
      <c r="E70" s="64"/>
      <c r="F70" s="64"/>
      <c r="G70" s="64"/>
      <c r="H70" s="64"/>
      <c r="I70" s="64"/>
      <c r="J70" s="64"/>
      <c r="K70" s="64"/>
      <c r="L70" s="64"/>
      <c r="M70" s="64"/>
      <c r="N70" s="64"/>
      <c r="O70" s="64"/>
      <c r="P70" s="64"/>
      <c r="Q70" s="64"/>
      <c r="R70" s="64"/>
      <c r="S70" s="65"/>
    </row>
    <row r="71" customHeight="1" spans="1:19">
      <c r="A71" s="64"/>
      <c r="B71" s="64"/>
      <c r="C71" s="64"/>
      <c r="D71" s="64"/>
      <c r="E71" s="64"/>
      <c r="F71" s="64"/>
      <c r="G71" s="64"/>
      <c r="H71" s="64"/>
      <c r="I71" s="64"/>
      <c r="J71" s="64"/>
      <c r="K71" s="64"/>
      <c r="L71" s="64"/>
      <c r="M71" s="64"/>
      <c r="N71" s="64"/>
      <c r="O71" s="64"/>
      <c r="P71" s="64"/>
      <c r="Q71" s="64"/>
      <c r="R71" s="64"/>
      <c r="S71" s="65"/>
    </row>
    <row r="72" customHeight="1" spans="1:19">
      <c r="A72" s="64"/>
      <c r="B72" s="64"/>
      <c r="C72" s="64"/>
      <c r="D72" s="64"/>
      <c r="E72" s="64"/>
      <c r="F72" s="64"/>
      <c r="G72" s="64"/>
      <c r="H72" s="64"/>
      <c r="I72" s="64"/>
      <c r="J72" s="64"/>
      <c r="K72" s="64"/>
      <c r="L72" s="64"/>
      <c r="M72" s="64"/>
      <c r="N72" s="64"/>
      <c r="O72" s="64"/>
      <c r="P72" s="64"/>
      <c r="Q72" s="64"/>
      <c r="R72" s="64"/>
      <c r="S72" s="65"/>
    </row>
    <row r="73" customHeight="1" spans="1:19">
      <c r="A73" s="64"/>
      <c r="B73" s="64"/>
      <c r="C73" s="64"/>
      <c r="D73" s="64"/>
      <c r="E73" s="64"/>
      <c r="F73" s="64"/>
      <c r="G73" s="64"/>
      <c r="H73" s="64"/>
      <c r="I73" s="64"/>
      <c r="J73" s="64"/>
      <c r="K73" s="64"/>
      <c r="L73" s="64"/>
      <c r="M73" s="64"/>
      <c r="N73" s="64"/>
      <c r="O73" s="64"/>
      <c r="P73" s="64"/>
      <c r="Q73" s="64"/>
      <c r="R73" s="64"/>
      <c r="S73" s="65"/>
    </row>
    <row r="74" customHeight="1" spans="1:19">
      <c r="A74" s="75"/>
      <c r="B74" s="75"/>
      <c r="C74" s="75"/>
      <c r="D74" s="75"/>
      <c r="E74" s="75"/>
      <c r="F74" s="75"/>
      <c r="G74" s="75"/>
      <c r="H74" s="75"/>
      <c r="I74" s="75"/>
      <c r="J74" s="75"/>
      <c r="K74" s="75"/>
      <c r="L74" s="75"/>
      <c r="M74" s="75"/>
      <c r="N74" s="75"/>
      <c r="O74" s="75"/>
      <c r="P74" s="75"/>
      <c r="Q74" s="75"/>
      <c r="R74" s="75"/>
      <c r="S74" s="65"/>
    </row>
    <row r="75" customHeight="1" spans="1:19">
      <c r="A75" s="75"/>
      <c r="B75" s="75"/>
      <c r="C75" s="75"/>
      <c r="D75" s="75"/>
      <c r="E75" s="75"/>
      <c r="F75" s="75"/>
      <c r="G75" s="75"/>
      <c r="H75" s="75"/>
      <c r="I75" s="75"/>
      <c r="J75" s="75"/>
      <c r="K75" s="75"/>
      <c r="L75" s="75"/>
      <c r="M75" s="75"/>
      <c r="N75" s="75"/>
      <c r="O75" s="75"/>
      <c r="P75" s="75"/>
      <c r="Q75" s="75"/>
      <c r="R75" s="75"/>
      <c r="S75" s="65"/>
    </row>
    <row r="76" customHeight="1" spans="1:19">
      <c r="A76" s="75"/>
      <c r="B76" s="75"/>
      <c r="C76" s="75"/>
      <c r="D76" s="75"/>
      <c r="E76" s="75"/>
      <c r="F76" s="75"/>
      <c r="G76" s="75"/>
      <c r="H76" s="75"/>
      <c r="I76" s="75"/>
      <c r="J76" s="75"/>
      <c r="K76" s="75"/>
      <c r="L76" s="75"/>
      <c r="M76" s="75"/>
      <c r="N76" s="75"/>
      <c r="O76" s="75"/>
      <c r="P76" s="75"/>
      <c r="Q76" s="75"/>
      <c r="R76" s="75"/>
      <c r="S76" s="65"/>
    </row>
    <row r="77" customHeight="1" spans="1:19">
      <c r="A77" s="75"/>
      <c r="B77" s="75"/>
      <c r="C77" s="75"/>
      <c r="D77" s="75"/>
      <c r="E77" s="75"/>
      <c r="F77" s="75"/>
      <c r="G77" s="75"/>
      <c r="H77" s="75"/>
      <c r="I77" s="75"/>
      <c r="J77" s="75"/>
      <c r="K77" s="75"/>
      <c r="L77" s="75"/>
      <c r="M77" s="75"/>
      <c r="N77" s="75"/>
      <c r="O77" s="75"/>
      <c r="P77" s="75"/>
      <c r="Q77" s="75"/>
      <c r="R77" s="75"/>
      <c r="S77" s="65"/>
    </row>
    <row r="78" customHeight="1" spans="1:19">
      <c r="A78" s="75"/>
      <c r="B78" s="75"/>
      <c r="C78" s="75"/>
      <c r="D78" s="75"/>
      <c r="E78" s="75"/>
      <c r="F78" s="75"/>
      <c r="G78" s="75"/>
      <c r="H78" s="75"/>
      <c r="I78" s="75"/>
      <c r="J78" s="75"/>
      <c r="K78" s="75"/>
      <c r="L78" s="75"/>
      <c r="M78" s="75"/>
      <c r="N78" s="75"/>
      <c r="O78" s="75"/>
      <c r="P78" s="75"/>
      <c r="Q78" s="75"/>
      <c r="R78" s="75"/>
      <c r="S78" s="65"/>
    </row>
    <row r="79" customHeight="1" spans="1:19">
      <c r="A79" s="76"/>
      <c r="B79" s="76"/>
      <c r="C79" s="76"/>
      <c r="D79" s="76"/>
      <c r="E79" s="76"/>
      <c r="F79" s="76"/>
      <c r="G79" s="76"/>
      <c r="H79" s="76"/>
      <c r="I79" s="76"/>
      <c r="J79" s="76"/>
      <c r="K79" s="76"/>
      <c r="L79" s="76"/>
      <c r="M79" s="76"/>
      <c r="N79" s="76"/>
      <c r="O79" s="76"/>
      <c r="P79" s="76"/>
      <c r="Q79" s="76"/>
      <c r="R79" s="76"/>
    </row>
    <row r="80" customHeight="1" spans="1:19">
      <c r="A80" s="76"/>
      <c r="B80" s="76"/>
      <c r="C80" s="76"/>
      <c r="D80" s="76"/>
      <c r="E80" s="76"/>
      <c r="F80" s="76"/>
      <c r="G80" s="76"/>
      <c r="H80" s="76"/>
      <c r="I80" s="76"/>
      <c r="J80" s="76"/>
      <c r="K80" s="76"/>
      <c r="L80" s="76"/>
      <c r="M80" s="76"/>
      <c r="N80" s="76"/>
      <c r="O80" s="76"/>
      <c r="P80" s="76"/>
      <c r="Q80" s="76"/>
      <c r="R80" s="76"/>
    </row>
    <row r="81" customHeight="1" spans="1:18">
      <c r="A81" s="76"/>
      <c r="B81" s="76"/>
      <c r="C81" s="76"/>
      <c r="D81" s="76"/>
      <c r="E81" s="76"/>
      <c r="F81" s="76"/>
      <c r="G81" s="76"/>
      <c r="H81" s="76"/>
      <c r="I81" s="76"/>
      <c r="J81" s="76"/>
      <c r="K81" s="76"/>
      <c r="L81" s="76"/>
      <c r="M81" s="76"/>
      <c r="N81" s="76"/>
      <c r="O81" s="76"/>
      <c r="P81" s="76"/>
      <c r="Q81" s="76"/>
      <c r="R81" s="76"/>
    </row>
    <row r="82" customHeight="1" spans="1:18">
      <c r="A82" s="76"/>
      <c r="B82" s="76"/>
      <c r="C82" s="76"/>
      <c r="D82" s="76"/>
      <c r="E82" s="76"/>
      <c r="F82" s="76"/>
      <c r="G82" s="76"/>
      <c r="H82" s="76"/>
      <c r="I82" s="76"/>
      <c r="J82" s="76"/>
      <c r="K82" s="76"/>
      <c r="L82" s="76"/>
      <c r="M82" s="76"/>
      <c r="N82" s="76"/>
      <c r="O82" s="76"/>
      <c r="P82" s="76"/>
      <c r="Q82" s="76"/>
      <c r="R82" s="76"/>
    </row>
    <row r="83" customHeight="1" spans="1:18">
      <c r="A83" s="76"/>
      <c r="B83" s="76"/>
      <c r="C83" s="76"/>
      <c r="D83" s="76"/>
      <c r="E83" s="76"/>
      <c r="F83" s="76"/>
      <c r="G83" s="76"/>
      <c r="H83" s="76"/>
      <c r="I83" s="76"/>
      <c r="J83" s="76"/>
      <c r="K83" s="76"/>
      <c r="L83" s="76"/>
      <c r="M83" s="76"/>
      <c r="N83" s="76"/>
      <c r="O83" s="76"/>
      <c r="P83" s="76"/>
      <c r="Q83" s="76"/>
      <c r="R83" s="76"/>
    </row>
    <row r="84" customHeight="1" spans="1:18">
      <c r="A84" s="76"/>
      <c r="B84" s="76"/>
      <c r="C84" s="76"/>
      <c r="D84" s="76"/>
      <c r="E84" s="76"/>
      <c r="F84" s="76"/>
      <c r="G84" s="76"/>
      <c r="H84" s="76"/>
      <c r="I84" s="76"/>
      <c r="J84" s="76"/>
      <c r="K84" s="76"/>
      <c r="L84" s="76"/>
      <c r="M84" s="76"/>
      <c r="N84" s="76"/>
      <c r="O84" s="76"/>
      <c r="P84" s="76"/>
      <c r="Q84" s="76"/>
      <c r="R84" s="76"/>
    </row>
    <row r="85" customHeight="1" spans="1:18">
      <c r="A85" s="76"/>
      <c r="B85" s="76"/>
      <c r="C85" s="76"/>
      <c r="D85" s="76"/>
      <c r="E85" s="76"/>
      <c r="F85" s="76"/>
      <c r="G85" s="76"/>
      <c r="H85" s="76"/>
      <c r="I85" s="76"/>
      <c r="J85" s="76"/>
      <c r="K85" s="76"/>
      <c r="L85" s="76"/>
      <c r="M85" s="76"/>
      <c r="N85" s="76"/>
      <c r="O85" s="76"/>
      <c r="P85" s="76"/>
      <c r="Q85" s="76"/>
      <c r="R85" s="76"/>
    </row>
    <row r="86" customHeight="1" spans="1:18">
      <c r="A86" s="76"/>
      <c r="B86" s="76"/>
      <c r="C86" s="76"/>
      <c r="D86" s="76"/>
      <c r="E86" s="76"/>
      <c r="F86" s="76"/>
      <c r="G86" s="76"/>
      <c r="H86" s="76"/>
      <c r="I86" s="76"/>
      <c r="J86" s="76"/>
      <c r="K86" s="76"/>
      <c r="L86" s="76"/>
      <c r="M86" s="76"/>
      <c r="N86" s="76"/>
      <c r="O86" s="76"/>
      <c r="P86" s="76"/>
      <c r="Q86" s="76"/>
      <c r="R86" s="76"/>
    </row>
    <row r="87" customHeight="1" spans="1:18">
      <c r="A87" s="76"/>
      <c r="B87" s="76"/>
      <c r="C87" s="76"/>
      <c r="D87" s="76"/>
      <c r="E87" s="76"/>
      <c r="F87" s="76"/>
      <c r="G87" s="76"/>
      <c r="H87" s="76"/>
      <c r="I87" s="76"/>
      <c r="J87" s="76"/>
      <c r="K87" s="76"/>
      <c r="L87" s="76"/>
      <c r="M87" s="76"/>
      <c r="N87" s="76"/>
      <c r="O87" s="76"/>
      <c r="P87" s="76"/>
      <c r="Q87" s="76"/>
      <c r="R87" s="76"/>
    </row>
    <row r="88" customHeight="1" spans="1:18">
      <c r="A88" s="76"/>
      <c r="B88" s="76"/>
      <c r="C88" s="76"/>
      <c r="D88" s="76"/>
      <c r="E88" s="76"/>
      <c r="F88" s="76"/>
      <c r="G88" s="76"/>
      <c r="H88" s="76"/>
      <c r="I88" s="76"/>
      <c r="J88" s="76"/>
      <c r="K88" s="76"/>
      <c r="L88" s="76"/>
      <c r="M88" s="76"/>
      <c r="N88" s="76"/>
      <c r="O88" s="76"/>
      <c r="P88" s="76"/>
      <c r="Q88" s="76"/>
      <c r="R88" s="76"/>
    </row>
  </sheetData>
  <mergeCells count="4">
    <mergeCell ref="A1:J1"/>
    <mergeCell ref="A2:J2"/>
    <mergeCell ref="A4:D4"/>
    <mergeCell ref="A29:B29"/>
  </mergeCells>
  <printOptions horizontalCentered="1"/>
  <pageMargins left="0.590551181102362" right="0.590551181102362" top="0.866141732283464" bottom="0.866141732283464" header="0.47244094488189" footer="0.590551181102362"/>
  <pageSetup paperSize="9" scale="81" fitToHeight="0" orientation="landscape" blackAndWhite="1"/>
  <headerFooter scaleWithDoc="0">
    <oddFooter>&amp;L&amp;"宋体,常规"&amp;11被评估单位填表人：
填表日期：2015年  月&amp;R&amp;"宋体,常规"&amp;11评估人员：</oddFooter>
  </headerFooter>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872">
    <tabColor rgb="FF92D050"/>
    <pageSetUpPr fitToPage="1"/>
  </sheetPr>
  <dimension ref="A1:P86"/>
  <sheetViews>
    <sheetView view="pageBreakPreview" zoomScaleNormal="100" workbookViewId="0">
      <selection activeCell="L20" sqref="L20"/>
    </sheetView>
  </sheetViews>
  <sheetFormatPr defaultColWidth="9" defaultRowHeight="15.75" customHeight="1"/>
  <cols>
    <col min="1" max="1" width="6.83333333333333" style="48" customWidth="1"/>
    <col min="2" max="2" width="33" style="48" customWidth="1"/>
    <col min="3" max="3" width="19" style="48" customWidth="1"/>
    <col min="4" max="4" width="15.5" style="48" customWidth="1"/>
    <col min="5" max="6" width="20.5" style="48" customWidth="1"/>
    <col min="7" max="7" width="18.1666666666667" style="48" customWidth="1"/>
    <col min="8" max="16384" width="9" style="48"/>
  </cols>
  <sheetData>
    <row r="1" s="46" customFormat="1" ht="30" customHeight="1" spans="1:16">
      <c r="A1" s="49" t="s">
        <v>1338</v>
      </c>
      <c r="B1" s="49"/>
      <c r="C1" s="49"/>
      <c r="D1" s="49"/>
      <c r="E1" s="49"/>
      <c r="F1" s="49"/>
      <c r="G1" s="49"/>
    </row>
    <row r="2" s="77" customFormat="1" ht="18" customHeight="1" spans="1:16">
      <c r="A2" s="50" t="str">
        <f>公用信息!E7</f>
        <v>评估基准日：2025年10月31日</v>
      </c>
      <c r="B2" s="50"/>
      <c r="C2" s="50"/>
      <c r="D2" s="50"/>
      <c r="E2" s="50"/>
      <c r="F2" s="50"/>
      <c r="G2" s="51"/>
      <c r="H2" s="52"/>
      <c r="I2" s="52"/>
      <c r="J2" s="52"/>
      <c r="K2" s="52"/>
      <c r="L2" s="52"/>
      <c r="M2" s="52"/>
      <c r="N2" s="52"/>
      <c r="O2" s="52"/>
    </row>
    <row r="3" s="77" customFormat="1" ht="18" customHeight="1" spans="1:16">
      <c r="A3" s="50"/>
      <c r="B3" s="50"/>
      <c r="C3" s="50"/>
      <c r="D3" s="50"/>
      <c r="E3" s="50"/>
      <c r="F3" s="50"/>
      <c r="G3" s="53" t="s">
        <v>1339</v>
      </c>
      <c r="H3" s="52"/>
      <c r="I3" s="52"/>
      <c r="J3" s="52"/>
      <c r="K3" s="52"/>
      <c r="L3" s="52"/>
      <c r="M3" s="52"/>
      <c r="N3" s="52"/>
      <c r="O3" s="52"/>
    </row>
    <row r="4" s="77" customFormat="1" ht="18" customHeight="1" spans="1:16">
      <c r="A4" s="54" t="str">
        <f>公用信息!E6</f>
        <v>被评估单位：杭州建德杭氧气体有限公司</v>
      </c>
      <c r="B4" s="54"/>
      <c r="C4" s="54"/>
      <c r="D4" s="54"/>
      <c r="E4" s="52"/>
      <c r="F4" s="52"/>
      <c r="G4" s="55" t="e">
        <f>#REF!</f>
        <v>#REF!</v>
      </c>
      <c r="H4" s="52"/>
      <c r="I4" s="52"/>
      <c r="J4" s="52"/>
      <c r="K4" s="52"/>
      <c r="L4" s="52"/>
      <c r="M4" s="52"/>
      <c r="N4" s="52"/>
      <c r="O4" s="52"/>
    </row>
    <row r="5" s="78" customFormat="1" ht="18" customHeight="1" spans="1:16">
      <c r="A5" s="56" t="s">
        <v>175</v>
      </c>
      <c r="B5" s="56" t="s">
        <v>306</v>
      </c>
      <c r="C5" s="56" t="s">
        <v>316</v>
      </c>
      <c r="D5" s="99" t="s">
        <v>412</v>
      </c>
      <c r="E5" s="57" t="s">
        <v>111</v>
      </c>
      <c r="F5" s="56" t="s">
        <v>112</v>
      </c>
      <c r="G5" s="56" t="s">
        <v>247</v>
      </c>
      <c r="H5" s="58"/>
      <c r="I5" s="58"/>
      <c r="J5" s="58"/>
      <c r="K5" s="58"/>
      <c r="L5" s="58"/>
      <c r="M5" s="58"/>
      <c r="N5" s="58"/>
      <c r="O5" s="58"/>
      <c r="P5" s="80"/>
    </row>
    <row r="6" s="77" customFormat="1" ht="18" customHeight="1" spans="1:16">
      <c r="A6" s="56"/>
      <c r="B6" s="60"/>
      <c r="C6" s="61"/>
      <c r="D6" s="99"/>
      <c r="E6" s="62"/>
      <c r="F6" s="62"/>
      <c r="G6" s="63"/>
      <c r="H6" s="64"/>
      <c r="I6" s="64"/>
      <c r="J6" s="64"/>
      <c r="K6" s="64"/>
      <c r="L6" s="64"/>
      <c r="M6" s="64"/>
      <c r="N6" s="64"/>
      <c r="O6" s="64"/>
      <c r="P6" s="72"/>
    </row>
    <row r="7" s="77" customFormat="1" ht="18" customHeight="1" spans="1:16">
      <c r="A7" s="56"/>
      <c r="B7" s="60"/>
      <c r="C7" s="61"/>
      <c r="D7" s="56"/>
      <c r="E7" s="62"/>
      <c r="F7" s="62"/>
      <c r="G7" s="63"/>
      <c r="H7" s="64"/>
      <c r="I7" s="64"/>
      <c r="J7" s="64"/>
      <c r="K7" s="64"/>
      <c r="L7" s="64"/>
      <c r="M7" s="64"/>
      <c r="N7" s="64"/>
      <c r="O7" s="64"/>
      <c r="P7" s="72"/>
    </row>
    <row r="8" s="77" customFormat="1" ht="18" customHeight="1" spans="1:16">
      <c r="A8" s="56"/>
      <c r="B8" s="60"/>
      <c r="C8" s="61"/>
      <c r="D8" s="56"/>
      <c r="E8" s="62"/>
      <c r="F8" s="62"/>
      <c r="G8" s="63"/>
      <c r="H8" s="64"/>
      <c r="I8" s="64"/>
      <c r="J8" s="64"/>
      <c r="K8" s="64"/>
      <c r="L8" s="64"/>
      <c r="M8" s="64"/>
      <c r="N8" s="64"/>
      <c r="O8" s="64"/>
      <c r="P8" s="72"/>
    </row>
    <row r="9" s="77" customFormat="1" ht="18" customHeight="1" spans="1:16">
      <c r="A9" s="56"/>
      <c r="B9" s="60"/>
      <c r="C9" s="61"/>
      <c r="D9" s="56"/>
      <c r="E9" s="62"/>
      <c r="F9" s="62"/>
      <c r="G9" s="63"/>
      <c r="H9" s="64"/>
      <c r="I9" s="64"/>
      <c r="J9" s="64"/>
      <c r="K9" s="64"/>
      <c r="L9" s="64"/>
      <c r="M9" s="64"/>
      <c r="N9" s="64"/>
      <c r="O9" s="64"/>
      <c r="P9" s="72"/>
    </row>
    <row r="10" s="77" customFormat="1" ht="18" customHeight="1" spans="1:16">
      <c r="A10" s="56"/>
      <c r="B10" s="60"/>
      <c r="C10" s="61"/>
      <c r="D10" s="56"/>
      <c r="E10" s="62"/>
      <c r="F10" s="62"/>
      <c r="G10" s="63"/>
      <c r="H10" s="64"/>
      <c r="I10" s="64"/>
      <c r="J10" s="64"/>
      <c r="K10" s="64"/>
      <c r="L10" s="64"/>
      <c r="M10" s="64"/>
      <c r="N10" s="64"/>
      <c r="O10" s="64"/>
      <c r="P10" s="72"/>
    </row>
    <row r="11" s="77" customFormat="1" ht="18" customHeight="1" spans="1:16">
      <c r="A11" s="56"/>
      <c r="B11" s="60"/>
      <c r="C11" s="61"/>
      <c r="D11" s="56"/>
      <c r="E11" s="62"/>
      <c r="F11" s="62"/>
      <c r="G11" s="63"/>
      <c r="H11" s="64"/>
      <c r="I11" s="64"/>
      <c r="J11" s="64"/>
      <c r="K11" s="64"/>
      <c r="L11" s="64"/>
      <c r="M11" s="64"/>
      <c r="N11" s="64"/>
      <c r="O11" s="64"/>
      <c r="P11" s="72"/>
    </row>
    <row r="12" s="77" customFormat="1" ht="18" customHeight="1" spans="1:16">
      <c r="A12" s="56"/>
      <c r="B12" s="60"/>
      <c r="C12" s="61"/>
      <c r="D12" s="56"/>
      <c r="E12" s="62"/>
      <c r="F12" s="62"/>
      <c r="G12" s="63"/>
      <c r="H12" s="64"/>
      <c r="I12" s="64"/>
      <c r="J12" s="64"/>
      <c r="K12" s="64"/>
      <c r="L12" s="64"/>
      <c r="M12" s="64"/>
      <c r="N12" s="64"/>
      <c r="O12" s="64"/>
      <c r="P12" s="72"/>
    </row>
    <row r="13" s="77" customFormat="1" ht="18" customHeight="1" spans="1:16">
      <c r="A13" s="56"/>
      <c r="B13" s="60"/>
      <c r="C13" s="61"/>
      <c r="D13" s="56"/>
      <c r="E13" s="62"/>
      <c r="F13" s="62"/>
      <c r="G13" s="63"/>
      <c r="H13" s="64"/>
      <c r="I13" s="64"/>
      <c r="J13" s="64"/>
      <c r="K13" s="64"/>
      <c r="L13" s="64"/>
      <c r="M13" s="64"/>
      <c r="N13" s="64"/>
      <c r="O13" s="64"/>
      <c r="P13" s="72"/>
    </row>
    <row r="14" s="77" customFormat="1" ht="18" customHeight="1" spans="1:16">
      <c r="A14" s="56"/>
      <c r="B14" s="60"/>
      <c r="C14" s="61"/>
      <c r="D14" s="56"/>
      <c r="E14" s="62"/>
      <c r="F14" s="62"/>
      <c r="G14" s="63"/>
      <c r="H14" s="64"/>
      <c r="I14" s="64"/>
      <c r="J14" s="64"/>
      <c r="K14" s="64"/>
      <c r="L14" s="64"/>
      <c r="M14" s="64"/>
      <c r="N14" s="64"/>
      <c r="O14" s="64"/>
      <c r="P14" s="72"/>
    </row>
    <row r="15" s="77" customFormat="1" ht="18" customHeight="1" spans="1:16">
      <c r="A15" s="56"/>
      <c r="B15" s="60"/>
      <c r="C15" s="61"/>
      <c r="D15" s="56"/>
      <c r="E15" s="62"/>
      <c r="F15" s="62"/>
      <c r="G15" s="63"/>
      <c r="H15" s="64"/>
      <c r="I15" s="64"/>
      <c r="J15" s="64"/>
      <c r="K15" s="64"/>
      <c r="L15" s="64"/>
      <c r="M15" s="64"/>
      <c r="N15" s="64"/>
      <c r="O15" s="64"/>
      <c r="P15" s="72"/>
    </row>
    <row r="16" s="77" customFormat="1" ht="18" customHeight="1" spans="1:16">
      <c r="A16" s="56"/>
      <c r="B16" s="60"/>
      <c r="C16" s="61"/>
      <c r="D16" s="56"/>
      <c r="E16" s="62"/>
      <c r="F16" s="62"/>
      <c r="G16" s="63"/>
      <c r="H16" s="64"/>
      <c r="I16" s="64"/>
      <c r="J16" s="64"/>
      <c r="K16" s="64"/>
      <c r="L16" s="64"/>
      <c r="M16" s="64"/>
      <c r="N16" s="64"/>
      <c r="O16" s="64"/>
      <c r="P16" s="72"/>
    </row>
    <row r="17" s="77" customFormat="1" ht="18" customHeight="1" spans="1:16">
      <c r="A17" s="56"/>
      <c r="B17" s="60"/>
      <c r="C17" s="61"/>
      <c r="D17" s="56"/>
      <c r="E17" s="62"/>
      <c r="F17" s="62"/>
      <c r="G17" s="63"/>
      <c r="H17" s="64"/>
      <c r="I17" s="64"/>
      <c r="J17" s="64"/>
      <c r="K17" s="64"/>
      <c r="L17" s="64"/>
      <c r="M17" s="64"/>
      <c r="N17" s="64"/>
      <c r="O17" s="64"/>
      <c r="P17" s="72"/>
    </row>
    <row r="18" s="77" customFormat="1" ht="18" customHeight="1" spans="1:16">
      <c r="A18" s="56"/>
      <c r="B18" s="60"/>
      <c r="C18" s="61"/>
      <c r="D18" s="56"/>
      <c r="E18" s="62"/>
      <c r="F18" s="62"/>
      <c r="G18" s="63"/>
      <c r="H18" s="64"/>
      <c r="I18" s="64"/>
      <c r="J18" s="64"/>
      <c r="K18" s="64"/>
      <c r="L18" s="64"/>
      <c r="M18" s="64"/>
      <c r="N18" s="64"/>
      <c r="O18" s="64"/>
      <c r="P18" s="72"/>
    </row>
    <row r="19" s="77" customFormat="1" ht="18" customHeight="1" spans="1:16">
      <c r="A19" s="56"/>
      <c r="B19" s="60"/>
      <c r="C19" s="61"/>
      <c r="D19" s="56"/>
      <c r="E19" s="62"/>
      <c r="F19" s="62"/>
      <c r="G19" s="63"/>
      <c r="H19" s="64"/>
      <c r="I19" s="64"/>
      <c r="J19" s="64"/>
      <c r="K19" s="64"/>
      <c r="L19" s="64"/>
      <c r="M19" s="64"/>
      <c r="N19" s="64"/>
      <c r="O19" s="64"/>
      <c r="P19" s="72"/>
    </row>
    <row r="20" s="77" customFormat="1" ht="18" customHeight="1" spans="1:16">
      <c r="A20" s="56"/>
      <c r="B20" s="60"/>
      <c r="C20" s="61"/>
      <c r="D20" s="56"/>
      <c r="E20" s="62"/>
      <c r="F20" s="62"/>
      <c r="G20" s="63"/>
      <c r="H20" s="64"/>
      <c r="I20" s="64"/>
      <c r="J20" s="64"/>
      <c r="K20" s="64"/>
      <c r="L20" s="64"/>
      <c r="M20" s="64"/>
      <c r="N20" s="64"/>
      <c r="O20" s="64"/>
      <c r="P20" s="72"/>
    </row>
    <row r="21" s="77" customFormat="1" ht="18" customHeight="1" spans="1:16">
      <c r="A21" s="56"/>
      <c r="B21" s="60"/>
      <c r="C21" s="61"/>
      <c r="D21" s="56"/>
      <c r="E21" s="62"/>
      <c r="F21" s="62"/>
      <c r="G21" s="63"/>
      <c r="H21" s="64"/>
      <c r="I21" s="64"/>
      <c r="J21" s="64"/>
      <c r="K21" s="64"/>
      <c r="L21" s="64"/>
      <c r="M21" s="64"/>
      <c r="N21" s="64"/>
      <c r="O21" s="64"/>
      <c r="P21" s="72"/>
    </row>
    <row r="22" s="77" customFormat="1" ht="18" customHeight="1" spans="1:16">
      <c r="A22" s="56"/>
      <c r="B22" s="60"/>
      <c r="C22" s="61"/>
      <c r="D22" s="56"/>
      <c r="E22" s="62"/>
      <c r="F22" s="62"/>
      <c r="G22" s="63"/>
      <c r="H22" s="64"/>
      <c r="I22" s="64"/>
      <c r="J22" s="64"/>
      <c r="K22" s="64"/>
      <c r="L22" s="64"/>
      <c r="M22" s="64"/>
      <c r="N22" s="64"/>
      <c r="O22" s="64"/>
      <c r="P22" s="72"/>
    </row>
    <row r="23" s="77" customFormat="1" ht="18" customHeight="1" spans="1:16">
      <c r="A23" s="56"/>
      <c r="B23" s="60"/>
      <c r="C23" s="61"/>
      <c r="D23" s="56"/>
      <c r="E23" s="62"/>
      <c r="F23" s="62"/>
      <c r="G23" s="63"/>
      <c r="H23" s="64"/>
      <c r="I23" s="64"/>
      <c r="J23" s="64"/>
      <c r="K23" s="64"/>
      <c r="L23" s="64"/>
      <c r="M23" s="64"/>
      <c r="N23" s="64"/>
      <c r="O23" s="64"/>
      <c r="P23" s="72"/>
    </row>
    <row r="24" s="77" customFormat="1" ht="18" customHeight="1" spans="1:16">
      <c r="A24" s="56"/>
      <c r="B24" s="60"/>
      <c r="C24" s="61"/>
      <c r="D24" s="56"/>
      <c r="E24" s="62"/>
      <c r="F24" s="62"/>
      <c r="G24" s="63"/>
      <c r="H24" s="64"/>
      <c r="I24" s="64"/>
      <c r="J24" s="64"/>
      <c r="K24" s="64"/>
      <c r="L24" s="64"/>
      <c r="M24" s="64"/>
      <c r="N24" s="64"/>
      <c r="O24" s="64"/>
      <c r="P24" s="72"/>
    </row>
    <row r="25" s="77" customFormat="1" ht="18" customHeight="1" spans="1:16">
      <c r="A25" s="56"/>
      <c r="B25" s="60"/>
      <c r="C25" s="61"/>
      <c r="D25" s="56"/>
      <c r="E25" s="62"/>
      <c r="F25" s="62"/>
      <c r="G25" s="63"/>
      <c r="H25" s="64"/>
      <c r="I25" s="64"/>
      <c r="J25" s="64"/>
      <c r="K25" s="64"/>
      <c r="L25" s="64"/>
      <c r="M25" s="64"/>
      <c r="N25" s="64"/>
      <c r="O25" s="64"/>
      <c r="P25" s="72"/>
    </row>
    <row r="26" s="77" customFormat="1" ht="18" customHeight="1" spans="1:16">
      <c r="A26" s="56"/>
      <c r="B26" s="60"/>
      <c r="C26" s="61"/>
      <c r="D26" s="56"/>
      <c r="E26" s="62"/>
      <c r="F26" s="62"/>
      <c r="G26" s="63"/>
      <c r="H26" s="64"/>
      <c r="I26" s="64"/>
      <c r="J26" s="64"/>
      <c r="K26" s="64"/>
      <c r="L26" s="64"/>
      <c r="M26" s="64"/>
      <c r="N26" s="64"/>
      <c r="O26" s="64"/>
      <c r="P26" s="72"/>
    </row>
    <row r="27" s="77" customFormat="1" ht="18" customHeight="1" spans="1:16">
      <c r="A27" s="67" t="s">
        <v>309</v>
      </c>
      <c r="B27" s="57"/>
      <c r="C27" s="61"/>
      <c r="D27" s="56"/>
      <c r="E27" s="62">
        <f>ROUND(SUM(E6:E26),2)</f>
        <v>0</v>
      </c>
      <c r="F27" s="62">
        <f>ROUND(SUM(F6:F26),2)</f>
        <v>0</v>
      </c>
      <c r="G27" s="63"/>
      <c r="H27" s="64"/>
      <c r="I27" s="64"/>
      <c r="J27" s="64"/>
      <c r="K27" s="64"/>
      <c r="L27" s="64"/>
      <c r="M27" s="64"/>
      <c r="N27" s="64"/>
      <c r="O27" s="64"/>
      <c r="P27" s="72"/>
    </row>
    <row r="28" customHeight="1" spans="1:16">
      <c r="A28" s="64"/>
      <c r="B28" s="64"/>
      <c r="C28" s="64"/>
      <c r="D28" s="64"/>
      <c r="E28" s="64"/>
      <c r="F28" s="64"/>
      <c r="G28" s="64"/>
      <c r="H28" s="64"/>
      <c r="I28" s="64"/>
      <c r="J28" s="64"/>
      <c r="K28" s="64"/>
      <c r="L28" s="64"/>
      <c r="M28" s="64"/>
      <c r="N28" s="64"/>
      <c r="O28" s="64"/>
      <c r="P28" s="65"/>
    </row>
    <row r="29" customHeight="1" spans="1:16">
      <c r="A29" s="71"/>
      <c r="B29" s="64"/>
      <c r="C29" s="64"/>
      <c r="D29" s="64"/>
      <c r="E29" s="72" t="s">
        <v>113</v>
      </c>
      <c r="F29" s="62">
        <f>F27-E27</f>
        <v>0</v>
      </c>
      <c r="G29" s="64"/>
      <c r="H29" s="64"/>
      <c r="I29" s="64"/>
      <c r="J29" s="64"/>
      <c r="K29" s="64"/>
      <c r="L29" s="64"/>
      <c r="M29" s="64"/>
      <c r="N29" s="64"/>
      <c r="O29" s="64"/>
      <c r="P29" s="65"/>
    </row>
    <row r="30" customHeight="1" spans="1:16">
      <c r="A30" s="64"/>
      <c r="B30" s="64"/>
      <c r="C30" s="64"/>
      <c r="D30" s="64"/>
      <c r="E30" s="72" t="s">
        <v>1288</v>
      </c>
      <c r="F30" s="74" t="str">
        <f>IF(E27=0,"",F29/E27)</f>
        <v/>
      </c>
      <c r="G30" s="64"/>
      <c r="H30" s="64"/>
      <c r="I30" s="64"/>
      <c r="J30" s="64"/>
      <c r="K30" s="64"/>
      <c r="L30" s="64"/>
      <c r="M30" s="64"/>
      <c r="N30" s="64"/>
      <c r="O30" s="64"/>
      <c r="P30" s="65"/>
    </row>
    <row r="31" customHeight="1" spans="1:16">
      <c r="A31" s="64"/>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sheetData>
  <mergeCells count="4">
    <mergeCell ref="A1:G1"/>
    <mergeCell ref="A2:G2"/>
    <mergeCell ref="A4:D4"/>
    <mergeCell ref="A27:B27"/>
  </mergeCells>
  <printOptions horizontalCentered="1"/>
  <pageMargins left="0.590551181102362" right="0.590551181102362" top="0.866141732283464" bottom="0.866141732283464" header="0.47244094488189" footer="0.590551181102362"/>
  <pageSetup paperSize="9" scale="94" fitToHeight="0" orientation="landscape" blackAndWhite="1"/>
  <headerFooter scaleWithDoc="0">
    <oddFooter>&amp;L&amp;"宋体,常规"&amp;11被评估单位填表人：
填表日期：2015年  月&amp;R&amp;"宋体,常规"&amp;11评估人员：</oddFooter>
  </headerFooter>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173">
    <pageSetUpPr fitToPage="1"/>
  </sheetPr>
  <dimension ref="A1:P86"/>
  <sheetViews>
    <sheetView view="pageBreakPreview" zoomScaleNormal="100" workbookViewId="0">
      <selection activeCell="L20" sqref="L20"/>
    </sheetView>
  </sheetViews>
  <sheetFormatPr defaultColWidth="9" defaultRowHeight="15.75" customHeight="1"/>
  <cols>
    <col min="1" max="1" width="7.66666666666667" style="48" customWidth="1"/>
    <col min="2" max="2" width="25.5" style="48" customWidth="1"/>
    <col min="3" max="3" width="15.3333333333333" style="48" customWidth="1"/>
    <col min="4" max="4" width="14.8333333333333" style="48" customWidth="1"/>
    <col min="5" max="5" width="12.3333333333333" style="48" customWidth="1"/>
    <col min="6" max="6" width="16.3333333333333" style="48" customWidth="1"/>
    <col min="7" max="7" width="15" style="48" customWidth="1"/>
    <col min="8" max="8" width="14.5" style="48" customWidth="1"/>
    <col min="9" max="16384" width="9" style="48"/>
  </cols>
  <sheetData>
    <row r="1" s="46" customFormat="1" ht="30" customHeight="1" spans="1:16">
      <c r="A1" s="49" t="s">
        <v>1340</v>
      </c>
      <c r="B1" s="49"/>
      <c r="C1" s="49"/>
      <c r="D1" s="49"/>
      <c r="E1" s="49"/>
      <c r="F1" s="49"/>
      <c r="G1" s="49"/>
      <c r="H1" s="49"/>
    </row>
    <row r="2" s="77" customFormat="1" ht="16.5" customHeight="1" spans="1:16">
      <c r="A2" s="50" t="str">
        <f>公用信息!E7</f>
        <v>评估基准日：2025年10月31日</v>
      </c>
      <c r="B2" s="50"/>
      <c r="C2" s="50"/>
      <c r="D2" s="50"/>
      <c r="E2" s="50"/>
      <c r="F2" s="50"/>
      <c r="G2" s="51"/>
      <c r="H2" s="51"/>
      <c r="I2" s="52"/>
      <c r="J2" s="52"/>
      <c r="K2" s="52"/>
      <c r="L2" s="52"/>
      <c r="M2" s="52"/>
      <c r="N2" s="52"/>
      <c r="O2" s="52"/>
    </row>
    <row r="3" s="77" customFormat="1" ht="16.5" customHeight="1" spans="1:16">
      <c r="A3" s="50"/>
      <c r="B3" s="50"/>
      <c r="C3" s="50"/>
      <c r="D3" s="50"/>
      <c r="E3" s="50"/>
      <c r="F3" s="50"/>
      <c r="G3" s="51"/>
      <c r="H3" s="53" t="s">
        <v>1341</v>
      </c>
      <c r="I3" s="52"/>
      <c r="J3" s="52"/>
      <c r="K3" s="52"/>
      <c r="L3" s="52"/>
      <c r="M3" s="52"/>
      <c r="N3" s="52"/>
      <c r="O3" s="52"/>
    </row>
    <row r="4" s="77" customFormat="1" ht="16.5" customHeight="1" spans="1:16">
      <c r="A4" s="54" t="str">
        <f>公用信息!E6</f>
        <v>被评估单位：杭州建德杭氧气体有限公司</v>
      </c>
      <c r="B4" s="54"/>
      <c r="C4" s="54"/>
      <c r="D4" s="52"/>
      <c r="E4" s="52"/>
      <c r="F4" s="52"/>
      <c r="G4" s="52"/>
      <c r="H4" s="55" t="e">
        <f>#REF!</f>
        <v>#REF!</v>
      </c>
      <c r="I4" s="52"/>
      <c r="J4" s="52"/>
      <c r="K4" s="52"/>
      <c r="L4" s="52"/>
      <c r="M4" s="52"/>
      <c r="N4" s="52"/>
      <c r="O4" s="52"/>
    </row>
    <row r="5" s="78" customFormat="1" ht="16.5" customHeight="1" spans="1:16">
      <c r="A5" s="56" t="s">
        <v>175</v>
      </c>
      <c r="B5" s="56" t="s">
        <v>1342</v>
      </c>
      <c r="C5" s="56" t="s">
        <v>316</v>
      </c>
      <c r="D5" s="56" t="s">
        <v>467</v>
      </c>
      <c r="E5" s="56" t="s">
        <v>1286</v>
      </c>
      <c r="F5" s="57" t="s">
        <v>111</v>
      </c>
      <c r="G5" s="56" t="s">
        <v>112</v>
      </c>
      <c r="H5" s="56" t="s">
        <v>247</v>
      </c>
      <c r="I5" s="58"/>
      <c r="J5" s="58"/>
      <c r="K5" s="58"/>
      <c r="L5" s="58"/>
      <c r="M5" s="58"/>
      <c r="N5" s="58"/>
      <c r="O5" s="58"/>
      <c r="P5" s="80"/>
    </row>
    <row r="6" s="77" customFormat="1" ht="16.5" customHeight="1" spans="1:16">
      <c r="A6" s="56"/>
      <c r="B6" s="60"/>
      <c r="C6" s="61"/>
      <c r="D6" s="61"/>
      <c r="E6" s="56"/>
      <c r="F6" s="62"/>
      <c r="G6" s="62"/>
      <c r="H6" s="63"/>
      <c r="I6" s="64"/>
      <c r="J6" s="64"/>
      <c r="K6" s="64"/>
      <c r="L6" s="64"/>
      <c r="M6" s="64"/>
      <c r="N6" s="64"/>
      <c r="O6" s="64"/>
      <c r="P6" s="72"/>
    </row>
    <row r="7" s="77" customFormat="1" ht="16.5" customHeight="1" spans="1:16">
      <c r="A7" s="56"/>
      <c r="B7" s="60"/>
      <c r="C7" s="61"/>
      <c r="D7" s="61"/>
      <c r="E7" s="56"/>
      <c r="F7" s="62"/>
      <c r="G7" s="62"/>
      <c r="H7" s="63"/>
      <c r="I7" s="64"/>
      <c r="J7" s="64"/>
      <c r="K7" s="64"/>
      <c r="L7" s="64"/>
      <c r="M7" s="64"/>
      <c r="N7" s="64"/>
      <c r="O7" s="64"/>
      <c r="P7" s="72"/>
    </row>
    <row r="8" s="77" customFormat="1" ht="16.5" customHeight="1" spans="1:16">
      <c r="A8" s="56"/>
      <c r="B8" s="60"/>
      <c r="C8" s="61"/>
      <c r="D8" s="61"/>
      <c r="E8" s="56"/>
      <c r="F8" s="62"/>
      <c r="G8" s="62"/>
      <c r="H8" s="63"/>
      <c r="I8" s="64"/>
      <c r="J8" s="64"/>
      <c r="K8" s="64"/>
      <c r="L8" s="64"/>
      <c r="M8" s="64"/>
      <c r="N8" s="64"/>
      <c r="O8" s="64"/>
      <c r="P8" s="72"/>
    </row>
    <row r="9" s="77" customFormat="1" ht="16.5" customHeight="1" spans="1:16">
      <c r="A9" s="56"/>
      <c r="B9" s="60"/>
      <c r="C9" s="61"/>
      <c r="D9" s="61"/>
      <c r="E9" s="56"/>
      <c r="F9" s="62"/>
      <c r="G9" s="62"/>
      <c r="H9" s="63"/>
      <c r="I9" s="64"/>
      <c r="J9" s="64"/>
      <c r="K9" s="64"/>
      <c r="L9" s="64"/>
      <c r="M9" s="64"/>
      <c r="N9" s="64"/>
      <c r="O9" s="64"/>
      <c r="P9" s="72"/>
    </row>
    <row r="10" s="77" customFormat="1" ht="16.5" customHeight="1" spans="1:16">
      <c r="A10" s="56"/>
      <c r="B10" s="60"/>
      <c r="C10" s="61"/>
      <c r="D10" s="61"/>
      <c r="E10" s="56"/>
      <c r="F10" s="62"/>
      <c r="G10" s="62"/>
      <c r="H10" s="63"/>
      <c r="I10" s="64"/>
      <c r="J10" s="64"/>
      <c r="K10" s="64"/>
      <c r="L10" s="64"/>
      <c r="M10" s="64"/>
      <c r="N10" s="64"/>
      <c r="O10" s="64"/>
      <c r="P10" s="72"/>
    </row>
    <row r="11" s="77" customFormat="1" ht="16.5" customHeight="1" spans="1:16">
      <c r="A11" s="56"/>
      <c r="B11" s="60"/>
      <c r="C11" s="61"/>
      <c r="D11" s="61"/>
      <c r="E11" s="56"/>
      <c r="F11" s="62"/>
      <c r="G11" s="62"/>
      <c r="H11" s="63"/>
      <c r="I11" s="64"/>
      <c r="J11" s="64"/>
      <c r="K11" s="64"/>
      <c r="L11" s="64"/>
      <c r="M11" s="64"/>
      <c r="N11" s="64"/>
      <c r="O11" s="64"/>
      <c r="P11" s="72"/>
    </row>
    <row r="12" s="77" customFormat="1" ht="16.5" customHeight="1" spans="1:16">
      <c r="A12" s="56"/>
      <c r="B12" s="60"/>
      <c r="C12" s="61"/>
      <c r="D12" s="61"/>
      <c r="E12" s="56"/>
      <c r="F12" s="62"/>
      <c r="G12" s="62"/>
      <c r="H12" s="63"/>
      <c r="I12" s="64"/>
      <c r="J12" s="64"/>
      <c r="K12" s="64"/>
      <c r="L12" s="64"/>
      <c r="M12" s="64"/>
      <c r="N12" s="64"/>
      <c r="O12" s="64"/>
      <c r="P12" s="72"/>
    </row>
    <row r="13" s="77" customFormat="1" ht="16.5" customHeight="1" spans="1:16">
      <c r="A13" s="56"/>
      <c r="B13" s="60"/>
      <c r="C13" s="61"/>
      <c r="D13" s="61"/>
      <c r="E13" s="56"/>
      <c r="F13" s="62"/>
      <c r="G13" s="62"/>
      <c r="H13" s="63"/>
      <c r="I13" s="64"/>
      <c r="J13" s="64"/>
      <c r="K13" s="64"/>
      <c r="L13" s="64"/>
      <c r="M13" s="64"/>
      <c r="N13" s="64"/>
      <c r="O13" s="64"/>
      <c r="P13" s="72"/>
    </row>
    <row r="14" s="77" customFormat="1" ht="16.5" customHeight="1" spans="1:16">
      <c r="A14" s="56"/>
      <c r="B14" s="60"/>
      <c r="C14" s="61"/>
      <c r="D14" s="61"/>
      <c r="E14" s="56"/>
      <c r="F14" s="62"/>
      <c r="G14" s="62"/>
      <c r="H14" s="63"/>
      <c r="I14" s="64"/>
      <c r="J14" s="64"/>
      <c r="K14" s="64"/>
      <c r="L14" s="64"/>
      <c r="M14" s="64"/>
      <c r="N14" s="64"/>
      <c r="O14" s="64"/>
      <c r="P14" s="72"/>
    </row>
    <row r="15" s="77" customFormat="1" ht="16.5" customHeight="1" spans="1:16">
      <c r="A15" s="56"/>
      <c r="B15" s="60"/>
      <c r="C15" s="61"/>
      <c r="D15" s="61"/>
      <c r="E15" s="56"/>
      <c r="F15" s="62"/>
      <c r="G15" s="62"/>
      <c r="H15" s="63"/>
      <c r="I15" s="64"/>
      <c r="J15" s="64"/>
      <c r="K15" s="64"/>
      <c r="L15" s="64"/>
      <c r="M15" s="64"/>
      <c r="N15" s="64"/>
      <c r="O15" s="64"/>
      <c r="P15" s="72"/>
    </row>
    <row r="16" s="77" customFormat="1" ht="16.5" customHeight="1" spans="1:16">
      <c r="A16" s="56"/>
      <c r="B16" s="60"/>
      <c r="C16" s="61"/>
      <c r="D16" s="61"/>
      <c r="E16" s="56"/>
      <c r="F16" s="62"/>
      <c r="G16" s="62"/>
      <c r="H16" s="63"/>
      <c r="I16" s="64"/>
      <c r="J16" s="64"/>
      <c r="K16" s="64"/>
      <c r="L16" s="64"/>
      <c r="M16" s="64"/>
      <c r="N16" s="64"/>
      <c r="O16" s="64"/>
      <c r="P16" s="72"/>
    </row>
    <row r="17" s="77" customFormat="1" ht="16.5" customHeight="1" spans="1:16">
      <c r="A17" s="56"/>
      <c r="B17" s="60"/>
      <c r="C17" s="61"/>
      <c r="D17" s="61"/>
      <c r="E17" s="56"/>
      <c r="F17" s="62"/>
      <c r="G17" s="62"/>
      <c r="H17" s="63"/>
      <c r="I17" s="64"/>
      <c r="J17" s="64"/>
      <c r="K17" s="64"/>
      <c r="L17" s="64"/>
      <c r="M17" s="64"/>
      <c r="N17" s="64"/>
      <c r="O17" s="64"/>
      <c r="P17" s="72"/>
    </row>
    <row r="18" s="77" customFormat="1" ht="16.5" customHeight="1" spans="1:16">
      <c r="A18" s="56"/>
      <c r="B18" s="60"/>
      <c r="C18" s="61"/>
      <c r="D18" s="61"/>
      <c r="E18" s="56"/>
      <c r="F18" s="62"/>
      <c r="G18" s="62"/>
      <c r="H18" s="63"/>
      <c r="I18" s="64"/>
      <c r="J18" s="64"/>
      <c r="K18" s="64"/>
      <c r="L18" s="64"/>
      <c r="M18" s="64"/>
      <c r="N18" s="64"/>
      <c r="O18" s="64"/>
      <c r="P18" s="72"/>
    </row>
    <row r="19" s="77" customFormat="1" ht="16.5" customHeight="1" spans="1:16">
      <c r="A19" s="56"/>
      <c r="B19" s="60"/>
      <c r="C19" s="61"/>
      <c r="D19" s="61"/>
      <c r="E19" s="56"/>
      <c r="F19" s="62"/>
      <c r="G19" s="62"/>
      <c r="H19" s="63"/>
      <c r="I19" s="64"/>
      <c r="J19" s="64"/>
      <c r="K19" s="64"/>
      <c r="L19" s="64"/>
      <c r="M19" s="64"/>
      <c r="N19" s="64"/>
      <c r="O19" s="64"/>
      <c r="P19" s="72"/>
    </row>
    <row r="20" s="77" customFormat="1" ht="16.5" customHeight="1" spans="1:16">
      <c r="A20" s="56"/>
      <c r="B20" s="60"/>
      <c r="C20" s="61"/>
      <c r="D20" s="61"/>
      <c r="E20" s="56"/>
      <c r="F20" s="62"/>
      <c r="G20" s="62"/>
      <c r="H20" s="63"/>
      <c r="I20" s="64"/>
      <c r="J20" s="64"/>
      <c r="K20" s="64"/>
      <c r="L20" s="64"/>
      <c r="M20" s="64"/>
      <c r="N20" s="64"/>
      <c r="O20" s="64"/>
      <c r="P20" s="72"/>
    </row>
    <row r="21" s="77" customFormat="1" ht="16.5" customHeight="1" spans="1:16">
      <c r="A21" s="56"/>
      <c r="B21" s="60"/>
      <c r="C21" s="61"/>
      <c r="D21" s="61"/>
      <c r="E21" s="56"/>
      <c r="F21" s="62"/>
      <c r="G21" s="62"/>
      <c r="H21" s="63"/>
      <c r="I21" s="64"/>
      <c r="J21" s="64"/>
      <c r="K21" s="64"/>
      <c r="L21" s="64"/>
      <c r="M21" s="64"/>
      <c r="N21" s="64"/>
      <c r="O21" s="64"/>
      <c r="P21" s="72"/>
    </row>
    <row r="22" s="77" customFormat="1" ht="16.5" customHeight="1" spans="1:16">
      <c r="A22" s="56"/>
      <c r="B22" s="60"/>
      <c r="C22" s="61"/>
      <c r="D22" s="61"/>
      <c r="E22" s="56"/>
      <c r="F22" s="62"/>
      <c r="G22" s="62"/>
      <c r="H22" s="63"/>
      <c r="I22" s="64"/>
      <c r="J22" s="64"/>
      <c r="K22" s="64"/>
      <c r="L22" s="64"/>
      <c r="M22" s="64"/>
      <c r="N22" s="64"/>
      <c r="O22" s="64"/>
      <c r="P22" s="72"/>
    </row>
    <row r="23" s="77" customFormat="1" ht="16.5" customHeight="1" spans="1:16">
      <c r="A23" s="56"/>
      <c r="B23" s="60"/>
      <c r="C23" s="61"/>
      <c r="D23" s="61"/>
      <c r="E23" s="56"/>
      <c r="F23" s="62"/>
      <c r="G23" s="62"/>
      <c r="H23" s="63"/>
      <c r="I23" s="64"/>
      <c r="J23" s="64"/>
      <c r="K23" s="64"/>
      <c r="L23" s="64"/>
      <c r="M23" s="64"/>
      <c r="N23" s="64"/>
      <c r="O23" s="64"/>
      <c r="P23" s="72"/>
    </row>
    <row r="24" s="77" customFormat="1" ht="16.5" customHeight="1" spans="1:16">
      <c r="A24" s="56"/>
      <c r="B24" s="60"/>
      <c r="C24" s="61"/>
      <c r="D24" s="61"/>
      <c r="E24" s="56"/>
      <c r="F24" s="62"/>
      <c r="G24" s="62"/>
      <c r="H24" s="63"/>
      <c r="I24" s="64"/>
      <c r="J24" s="64"/>
      <c r="K24" s="64"/>
      <c r="L24" s="64"/>
      <c r="M24" s="64"/>
      <c r="N24" s="64"/>
      <c r="O24" s="64"/>
      <c r="P24" s="72"/>
    </row>
    <row r="25" s="77" customFormat="1" ht="16.5" customHeight="1" spans="1:16">
      <c r="A25" s="56"/>
      <c r="B25" s="60"/>
      <c r="C25" s="61"/>
      <c r="D25" s="61"/>
      <c r="E25" s="56"/>
      <c r="F25" s="62"/>
      <c r="G25" s="62"/>
      <c r="H25" s="63"/>
      <c r="I25" s="64"/>
      <c r="J25" s="64"/>
      <c r="K25" s="64"/>
      <c r="L25" s="64"/>
      <c r="M25" s="64"/>
      <c r="N25" s="64"/>
      <c r="O25" s="64"/>
      <c r="P25" s="72"/>
    </row>
    <row r="26" s="77" customFormat="1" ht="16.5" customHeight="1" spans="1:16">
      <c r="A26" s="56"/>
      <c r="B26" s="60"/>
      <c r="C26" s="61"/>
      <c r="D26" s="61"/>
      <c r="E26" s="56"/>
      <c r="F26" s="62"/>
      <c r="G26" s="62"/>
      <c r="H26" s="63"/>
      <c r="I26" s="64"/>
      <c r="J26" s="64"/>
      <c r="K26" s="64"/>
      <c r="L26" s="64"/>
      <c r="M26" s="64"/>
      <c r="N26" s="64"/>
      <c r="O26" s="64"/>
      <c r="P26" s="72"/>
    </row>
    <row r="27" s="77" customFormat="1" ht="16.5" customHeight="1" spans="1:16">
      <c r="A27" s="56"/>
      <c r="B27" s="60"/>
      <c r="C27" s="61"/>
      <c r="D27" s="61"/>
      <c r="E27" s="56"/>
      <c r="F27" s="62"/>
      <c r="G27" s="62"/>
      <c r="H27" s="63"/>
      <c r="I27" s="64"/>
      <c r="J27" s="64"/>
      <c r="K27" s="64"/>
      <c r="L27" s="64"/>
      <c r="M27" s="64"/>
      <c r="N27" s="64"/>
      <c r="O27" s="64"/>
      <c r="P27" s="72"/>
    </row>
    <row r="28" s="77" customFormat="1" ht="16.5" customHeight="1" spans="1:16">
      <c r="A28" s="67" t="s">
        <v>309</v>
      </c>
      <c r="B28" s="57"/>
      <c r="C28" s="61"/>
      <c r="D28" s="61"/>
      <c r="E28" s="63"/>
      <c r="F28" s="62">
        <f>SUM(F6:F27)</f>
        <v>0</v>
      </c>
      <c r="G28" s="62">
        <f>SUM(G6:G27)</f>
        <v>0</v>
      </c>
      <c r="H28" s="63"/>
      <c r="I28" s="64"/>
      <c r="J28" s="64"/>
      <c r="K28" s="64"/>
      <c r="L28" s="64"/>
      <c r="M28" s="64"/>
      <c r="N28" s="64"/>
      <c r="O28" s="64"/>
      <c r="P28" s="72"/>
    </row>
    <row r="29" customHeight="1" spans="1:16">
      <c r="A29" s="64"/>
      <c r="B29" s="64"/>
      <c r="C29" s="64"/>
      <c r="D29" s="64"/>
      <c r="E29" s="64"/>
      <c r="F29" s="64"/>
      <c r="G29" s="64"/>
      <c r="H29" s="64"/>
      <c r="I29" s="64"/>
      <c r="J29" s="64"/>
      <c r="K29" s="64"/>
      <c r="L29" s="64"/>
      <c r="M29" s="64"/>
      <c r="N29" s="64"/>
      <c r="O29" s="64"/>
      <c r="P29" s="65"/>
    </row>
    <row r="30" customHeight="1" spans="1:16">
      <c r="A30" s="71"/>
      <c r="B30" s="64"/>
      <c r="C30" s="64"/>
      <c r="D30" s="64"/>
      <c r="E30" s="64"/>
      <c r="F30" s="72" t="s">
        <v>113</v>
      </c>
      <c r="G30" s="62">
        <f>G28-F28</f>
        <v>0</v>
      </c>
      <c r="H30" s="64"/>
      <c r="I30" s="64"/>
      <c r="J30" s="64"/>
      <c r="K30" s="64"/>
      <c r="L30" s="64"/>
      <c r="M30" s="64"/>
      <c r="N30" s="64"/>
      <c r="O30" s="64"/>
      <c r="P30" s="65"/>
    </row>
    <row r="31" customHeight="1" spans="1:16">
      <c r="A31" s="64"/>
      <c r="B31" s="64"/>
      <c r="C31" s="64"/>
      <c r="D31" s="64"/>
      <c r="E31" s="64"/>
      <c r="F31" s="72" t="s">
        <v>1288</v>
      </c>
      <c r="G31" s="74" t="str">
        <f>IF(F28=0,"",G30/F28)</f>
        <v/>
      </c>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sheetData>
  <mergeCells count="4">
    <mergeCell ref="A1:H1"/>
    <mergeCell ref="A2:H2"/>
    <mergeCell ref="A4:C4"/>
    <mergeCell ref="A28:B28"/>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2">
    <pageSetUpPr fitToPage="1"/>
  </sheetPr>
  <dimension ref="A1:P84"/>
  <sheetViews>
    <sheetView view="pageBreakPreview" zoomScaleNormal="100" workbookViewId="0">
      <selection activeCell="L20" sqref="L20"/>
    </sheetView>
  </sheetViews>
  <sheetFormatPr defaultColWidth="9" defaultRowHeight="15.75" customHeight="1"/>
  <cols>
    <col min="1" max="1" width="5.5" style="48" customWidth="1"/>
    <col min="2" max="2" width="27.8333333333333" style="48" customWidth="1"/>
    <col min="3" max="3" width="17.5" style="48" customWidth="1"/>
    <col min="4" max="4" width="18.6666666666667" style="48" customWidth="1"/>
    <col min="5" max="6" width="18" style="48" customWidth="1"/>
    <col min="7" max="7" width="15.5" style="48" customWidth="1"/>
    <col min="8" max="16384" width="9" style="48"/>
  </cols>
  <sheetData>
    <row r="1" s="46" customFormat="1" ht="30" customHeight="1" spans="1:16">
      <c r="A1" s="49" t="s">
        <v>1343</v>
      </c>
      <c r="B1" s="49"/>
      <c r="C1" s="49"/>
      <c r="D1" s="49"/>
      <c r="E1" s="49"/>
      <c r="F1" s="49"/>
      <c r="G1" s="49"/>
    </row>
    <row r="2" ht="18" customHeight="1" spans="1:16">
      <c r="A2" s="50" t="str">
        <f>公用信息!E7</f>
        <v>评估基准日：2025年10月31日</v>
      </c>
      <c r="B2" s="50"/>
      <c r="C2" s="50"/>
      <c r="D2" s="50"/>
      <c r="E2" s="50"/>
      <c r="F2" s="50"/>
      <c r="G2" s="51"/>
      <c r="H2" s="52"/>
      <c r="I2" s="52"/>
      <c r="J2" s="52"/>
      <c r="K2" s="52"/>
      <c r="L2" s="52"/>
      <c r="M2" s="52"/>
      <c r="N2" s="52"/>
      <c r="O2" s="52"/>
    </row>
    <row r="3" ht="18" customHeight="1" spans="1:16">
      <c r="A3" s="50"/>
      <c r="B3" s="50"/>
      <c r="C3" s="50"/>
      <c r="D3" s="50"/>
      <c r="E3" s="50"/>
      <c r="F3" s="50"/>
      <c r="G3" s="53" t="s">
        <v>1344</v>
      </c>
      <c r="H3" s="52"/>
      <c r="I3" s="52"/>
      <c r="J3" s="52"/>
      <c r="K3" s="52"/>
      <c r="L3" s="52"/>
      <c r="M3" s="52"/>
      <c r="N3" s="52"/>
      <c r="O3" s="52"/>
    </row>
    <row r="4" ht="18" customHeight="1" spans="1:16">
      <c r="A4" s="54" t="str">
        <f>公用信息!E6</f>
        <v>被评估单位：杭州建德杭氧气体有限公司</v>
      </c>
      <c r="B4" s="54"/>
      <c r="C4" s="54"/>
      <c r="D4" s="54"/>
      <c r="E4" s="52"/>
      <c r="F4" s="52"/>
      <c r="G4" s="55" t="e">
        <f>#REF!</f>
        <v>#REF!</v>
      </c>
      <c r="H4" s="52"/>
      <c r="I4" s="52"/>
      <c r="J4" s="52"/>
      <c r="K4" s="52"/>
      <c r="L4" s="52"/>
      <c r="M4" s="52"/>
      <c r="N4" s="52"/>
      <c r="O4" s="52"/>
    </row>
    <row r="5" s="47" customFormat="1" ht="18" customHeight="1" spans="1:16">
      <c r="A5" s="56" t="s">
        <v>175</v>
      </c>
      <c r="B5" s="56" t="s">
        <v>306</v>
      </c>
      <c r="C5" s="56" t="s">
        <v>316</v>
      </c>
      <c r="D5" s="56" t="s">
        <v>412</v>
      </c>
      <c r="E5" s="57" t="s">
        <v>111</v>
      </c>
      <c r="F5" s="56" t="s">
        <v>112</v>
      </c>
      <c r="G5" s="56" t="s">
        <v>247</v>
      </c>
      <c r="H5" s="58"/>
      <c r="I5" s="58"/>
      <c r="J5" s="58"/>
      <c r="K5" s="58"/>
      <c r="L5" s="58"/>
      <c r="M5" s="58"/>
      <c r="N5" s="58"/>
      <c r="O5" s="58"/>
      <c r="P5" s="59"/>
    </row>
    <row r="6" ht="18" customHeight="1" spans="1:16">
      <c r="A6" s="56"/>
      <c r="B6" s="60"/>
      <c r="C6" s="61"/>
      <c r="D6" s="56"/>
      <c r="E6" s="62"/>
      <c r="F6" s="62"/>
      <c r="G6" s="63"/>
      <c r="H6" s="64"/>
      <c r="I6" s="64"/>
      <c r="J6" s="64"/>
      <c r="K6" s="64"/>
      <c r="L6" s="64"/>
      <c r="M6" s="64"/>
      <c r="N6" s="64"/>
      <c r="O6" s="64"/>
      <c r="P6" s="65"/>
    </row>
    <row r="7" ht="18" customHeight="1" spans="1:16">
      <c r="A7" s="56"/>
      <c r="B7" s="60"/>
      <c r="C7" s="61"/>
      <c r="D7" s="56"/>
      <c r="E7" s="62"/>
      <c r="F7" s="62"/>
      <c r="G7" s="63"/>
      <c r="H7" s="64"/>
      <c r="I7" s="64"/>
      <c r="J7" s="64"/>
      <c r="K7" s="64"/>
      <c r="L7" s="64"/>
      <c r="M7" s="64"/>
      <c r="N7" s="64"/>
      <c r="O7" s="64"/>
      <c r="P7" s="65"/>
    </row>
    <row r="8" ht="18" customHeight="1" spans="1:16">
      <c r="A8" s="56"/>
      <c r="B8" s="60"/>
      <c r="C8" s="61"/>
      <c r="D8" s="56"/>
      <c r="E8" s="66"/>
      <c r="F8" s="62"/>
      <c r="G8" s="63"/>
      <c r="H8" s="64"/>
      <c r="I8" s="64"/>
      <c r="J8" s="64"/>
      <c r="K8" s="64"/>
      <c r="L8" s="64"/>
      <c r="M8" s="64"/>
      <c r="N8" s="64"/>
      <c r="O8" s="64"/>
      <c r="P8" s="65"/>
    </row>
    <row r="9" ht="18" customHeight="1" spans="1:16">
      <c r="A9" s="56"/>
      <c r="B9" s="60"/>
      <c r="C9" s="61"/>
      <c r="D9" s="56"/>
      <c r="E9" s="66"/>
      <c r="F9" s="62"/>
      <c r="G9" s="63"/>
      <c r="H9" s="64"/>
      <c r="I9" s="64"/>
      <c r="J9" s="64"/>
      <c r="K9" s="64"/>
      <c r="L9" s="64"/>
      <c r="M9" s="64"/>
      <c r="N9" s="64"/>
      <c r="O9" s="64"/>
      <c r="P9" s="65"/>
    </row>
    <row r="10" ht="18" customHeight="1" spans="1:16">
      <c r="A10" s="56"/>
      <c r="B10" s="60"/>
      <c r="C10" s="61"/>
      <c r="D10" s="56"/>
      <c r="E10" s="66"/>
      <c r="F10" s="62"/>
      <c r="G10" s="63"/>
      <c r="H10" s="64"/>
      <c r="I10" s="64"/>
      <c r="J10" s="64"/>
      <c r="K10" s="64"/>
      <c r="L10" s="64"/>
      <c r="M10" s="64"/>
      <c r="N10" s="64"/>
      <c r="O10" s="64"/>
      <c r="P10" s="65"/>
    </row>
    <row r="11" ht="18" customHeight="1" spans="1:16">
      <c r="A11" s="56"/>
      <c r="B11" s="60"/>
      <c r="C11" s="61"/>
      <c r="D11" s="56"/>
      <c r="E11" s="66"/>
      <c r="F11" s="62"/>
      <c r="G11" s="63"/>
      <c r="H11" s="64"/>
      <c r="I11" s="64"/>
      <c r="J11" s="64"/>
      <c r="K11" s="64"/>
      <c r="L11" s="64"/>
      <c r="M11" s="64"/>
      <c r="N11" s="64"/>
      <c r="O11" s="64"/>
      <c r="P11" s="65"/>
    </row>
    <row r="12" ht="18" customHeight="1" spans="1:16">
      <c r="A12" s="56"/>
      <c r="B12" s="60"/>
      <c r="C12" s="61"/>
      <c r="D12" s="56"/>
      <c r="E12" s="66"/>
      <c r="F12" s="62"/>
      <c r="G12" s="63"/>
      <c r="H12" s="64"/>
      <c r="I12" s="64"/>
      <c r="J12" s="64"/>
      <c r="K12" s="64"/>
      <c r="L12" s="64"/>
      <c r="M12" s="64"/>
      <c r="N12" s="64"/>
      <c r="O12" s="64"/>
      <c r="P12" s="65"/>
    </row>
    <row r="13" ht="18" customHeight="1" spans="1:16">
      <c r="A13" s="56"/>
      <c r="B13" s="60"/>
      <c r="C13" s="61"/>
      <c r="D13" s="56"/>
      <c r="E13" s="66"/>
      <c r="F13" s="62"/>
      <c r="G13" s="63"/>
      <c r="H13" s="64"/>
      <c r="I13" s="64"/>
      <c r="J13" s="64"/>
      <c r="K13" s="64"/>
      <c r="L13" s="64"/>
      <c r="M13" s="64"/>
      <c r="N13" s="64"/>
      <c r="O13" s="64"/>
      <c r="P13" s="65"/>
    </row>
    <row r="14" ht="18" customHeight="1" spans="1:16">
      <c r="A14" s="56"/>
      <c r="B14" s="60"/>
      <c r="C14" s="61"/>
      <c r="D14" s="56"/>
      <c r="E14" s="66"/>
      <c r="F14" s="62"/>
      <c r="G14" s="63"/>
      <c r="H14" s="64"/>
      <c r="I14" s="64"/>
      <c r="J14" s="64"/>
      <c r="K14" s="64"/>
      <c r="L14" s="64"/>
      <c r="M14" s="64"/>
      <c r="N14" s="64"/>
      <c r="O14" s="64"/>
      <c r="P14" s="65"/>
    </row>
    <row r="15" ht="18" customHeight="1" spans="1:16">
      <c r="A15" s="56"/>
      <c r="B15" s="60"/>
      <c r="C15" s="61"/>
      <c r="D15" s="56"/>
      <c r="E15" s="66"/>
      <c r="F15" s="62"/>
      <c r="G15" s="63"/>
      <c r="H15" s="64"/>
      <c r="I15" s="64"/>
      <c r="J15" s="64"/>
      <c r="K15" s="64"/>
      <c r="L15" s="64"/>
      <c r="M15" s="64"/>
      <c r="N15" s="64"/>
      <c r="O15" s="64"/>
      <c r="P15" s="65"/>
    </row>
    <row r="16" ht="18" customHeight="1" spans="1:16">
      <c r="A16" s="56"/>
      <c r="B16" s="60"/>
      <c r="C16" s="61"/>
      <c r="D16" s="56"/>
      <c r="E16" s="66"/>
      <c r="F16" s="62"/>
      <c r="G16" s="63"/>
      <c r="H16" s="64"/>
      <c r="I16" s="64"/>
      <c r="J16" s="64"/>
      <c r="K16" s="64"/>
      <c r="L16" s="64"/>
      <c r="M16" s="64"/>
      <c r="N16" s="64"/>
      <c r="O16" s="64"/>
      <c r="P16" s="65"/>
    </row>
    <row r="17" ht="18" customHeight="1" spans="1:16">
      <c r="A17" s="56"/>
      <c r="B17" s="60"/>
      <c r="C17" s="61"/>
      <c r="D17" s="56"/>
      <c r="E17" s="66"/>
      <c r="F17" s="62"/>
      <c r="G17" s="63"/>
      <c r="H17" s="64"/>
      <c r="I17" s="64"/>
      <c r="J17" s="64"/>
      <c r="K17" s="64"/>
      <c r="L17" s="64"/>
      <c r="M17" s="64"/>
      <c r="N17" s="64"/>
      <c r="O17" s="64"/>
      <c r="P17" s="65"/>
    </row>
    <row r="18" ht="18" customHeight="1" spans="1:16">
      <c r="A18" s="56"/>
      <c r="B18" s="60"/>
      <c r="C18" s="61"/>
      <c r="D18" s="56"/>
      <c r="E18" s="66"/>
      <c r="F18" s="62"/>
      <c r="G18" s="63"/>
      <c r="H18" s="64"/>
      <c r="I18" s="64"/>
      <c r="J18" s="64"/>
      <c r="K18" s="64"/>
      <c r="L18" s="64"/>
      <c r="M18" s="64"/>
      <c r="N18" s="64"/>
      <c r="O18" s="64"/>
      <c r="P18" s="65"/>
    </row>
    <row r="19" ht="18" customHeight="1" spans="1:16">
      <c r="A19" s="56"/>
      <c r="B19" s="60"/>
      <c r="C19" s="61"/>
      <c r="D19" s="56"/>
      <c r="E19" s="66"/>
      <c r="F19" s="62"/>
      <c r="G19" s="63"/>
      <c r="H19" s="64"/>
      <c r="I19" s="64"/>
      <c r="J19" s="64"/>
      <c r="K19" s="64"/>
      <c r="L19" s="64"/>
      <c r="M19" s="64"/>
      <c r="N19" s="64"/>
      <c r="O19" s="64"/>
      <c r="P19" s="65"/>
    </row>
    <row r="20" ht="18" customHeight="1" spans="1:16">
      <c r="A20" s="56"/>
      <c r="B20" s="60"/>
      <c r="C20" s="61"/>
      <c r="D20" s="56"/>
      <c r="E20" s="66"/>
      <c r="F20" s="62"/>
      <c r="G20" s="63"/>
      <c r="H20" s="64"/>
      <c r="I20" s="64"/>
      <c r="J20" s="64"/>
      <c r="K20" s="64"/>
      <c r="L20" s="64"/>
      <c r="M20" s="64"/>
      <c r="N20" s="64"/>
      <c r="O20" s="64"/>
      <c r="P20" s="65"/>
    </row>
    <row r="21" ht="18" customHeight="1" spans="1:16">
      <c r="A21" s="56"/>
      <c r="B21" s="60"/>
      <c r="C21" s="61"/>
      <c r="D21" s="56"/>
      <c r="E21" s="66"/>
      <c r="F21" s="62"/>
      <c r="G21" s="63"/>
      <c r="H21" s="64"/>
      <c r="I21" s="64"/>
      <c r="J21" s="64"/>
      <c r="K21" s="64"/>
      <c r="L21" s="64"/>
      <c r="M21" s="64"/>
      <c r="N21" s="64"/>
      <c r="O21" s="64"/>
      <c r="P21" s="65"/>
    </row>
    <row r="22" ht="18" customHeight="1" spans="1:16">
      <c r="A22" s="56"/>
      <c r="B22" s="60"/>
      <c r="C22" s="61"/>
      <c r="D22" s="56"/>
      <c r="E22" s="66"/>
      <c r="F22" s="62"/>
      <c r="G22" s="63"/>
      <c r="H22" s="64"/>
      <c r="I22" s="64"/>
      <c r="J22" s="64"/>
      <c r="K22" s="64"/>
      <c r="L22" s="64"/>
      <c r="M22" s="64"/>
      <c r="N22" s="64"/>
      <c r="O22" s="64"/>
      <c r="P22" s="65"/>
    </row>
    <row r="23" ht="18" customHeight="1" spans="1:16">
      <c r="A23" s="56"/>
      <c r="B23" s="60"/>
      <c r="C23" s="61"/>
      <c r="D23" s="56"/>
      <c r="E23" s="66"/>
      <c r="F23" s="62"/>
      <c r="G23" s="63"/>
      <c r="H23" s="64"/>
      <c r="I23" s="64"/>
      <c r="J23" s="64"/>
      <c r="K23" s="64"/>
      <c r="L23" s="64"/>
      <c r="M23" s="64"/>
      <c r="N23" s="64"/>
      <c r="O23" s="64"/>
      <c r="P23" s="65"/>
    </row>
    <row r="24" ht="18" customHeight="1" spans="1:16">
      <c r="A24" s="56"/>
      <c r="B24" s="60"/>
      <c r="C24" s="61"/>
      <c r="D24" s="56"/>
      <c r="E24" s="66"/>
      <c r="F24" s="62"/>
      <c r="G24" s="63"/>
      <c r="H24" s="64"/>
      <c r="I24" s="64"/>
      <c r="J24" s="64"/>
      <c r="K24" s="64"/>
      <c r="L24" s="64"/>
      <c r="M24" s="64"/>
      <c r="N24" s="64"/>
      <c r="O24" s="64"/>
      <c r="P24" s="65"/>
    </row>
    <row r="25" ht="18" customHeight="1" spans="1:16">
      <c r="A25" s="56"/>
      <c r="B25" s="60"/>
      <c r="C25" s="61"/>
      <c r="D25" s="56"/>
      <c r="E25" s="66"/>
      <c r="F25" s="62"/>
      <c r="G25" s="63"/>
      <c r="H25" s="64"/>
      <c r="I25" s="64"/>
      <c r="J25" s="64"/>
      <c r="K25" s="64"/>
      <c r="L25" s="64"/>
      <c r="M25" s="64"/>
      <c r="N25" s="64"/>
      <c r="O25" s="64"/>
      <c r="P25" s="65"/>
    </row>
    <row r="26" ht="18" customHeight="1" spans="1:16">
      <c r="A26" s="67" t="s">
        <v>309</v>
      </c>
      <c r="B26" s="57"/>
      <c r="C26" s="61"/>
      <c r="D26" s="56"/>
      <c r="E26" s="62">
        <f>SUM(E6:E25)</f>
        <v>0</v>
      </c>
      <c r="F26" s="62">
        <f>SUM(F6:F25)</f>
        <v>0</v>
      </c>
      <c r="G26" s="63"/>
      <c r="H26" s="64"/>
      <c r="I26" s="64"/>
      <c r="J26" s="64"/>
      <c r="K26" s="64"/>
      <c r="L26" s="64"/>
      <c r="M26" s="64"/>
      <c r="N26" s="64"/>
      <c r="O26" s="64"/>
      <c r="P26" s="65"/>
    </row>
    <row r="27" customHeight="1" spans="1:16">
      <c r="A27" s="68"/>
      <c r="B27" s="68"/>
      <c r="C27" s="68"/>
      <c r="D27" s="68"/>
      <c r="E27" s="84"/>
      <c r="F27" s="84"/>
      <c r="G27" s="84"/>
      <c r="H27" s="64"/>
      <c r="I27" s="64"/>
      <c r="J27" s="64"/>
      <c r="K27" s="64"/>
      <c r="L27" s="64"/>
      <c r="M27" s="64"/>
      <c r="N27" s="64"/>
      <c r="O27" s="64"/>
      <c r="P27" s="65"/>
    </row>
    <row r="28" customHeight="1" spans="1:16">
      <c r="A28" s="71"/>
      <c r="B28" s="64"/>
      <c r="C28" s="64"/>
      <c r="D28" s="64"/>
      <c r="E28" s="72" t="s">
        <v>113</v>
      </c>
      <c r="F28" s="62">
        <f>F26-E26</f>
        <v>0</v>
      </c>
      <c r="G28" s="64"/>
      <c r="H28" s="64"/>
      <c r="I28" s="64"/>
      <c r="J28" s="64"/>
      <c r="K28" s="64"/>
      <c r="L28" s="64"/>
      <c r="M28" s="64"/>
      <c r="N28" s="64"/>
      <c r="O28" s="64"/>
      <c r="P28" s="65"/>
    </row>
    <row r="29" customHeight="1" spans="1:16">
      <c r="A29" s="64"/>
      <c r="B29" s="64"/>
      <c r="C29" s="64"/>
      <c r="D29" s="64"/>
      <c r="E29" s="72" t="s">
        <v>1288</v>
      </c>
      <c r="F29" s="74" t="str">
        <f>IF(E26=0,"",F28/E26)</f>
        <v/>
      </c>
      <c r="G29" s="64"/>
      <c r="H29" s="64"/>
      <c r="I29" s="64"/>
      <c r="J29" s="64"/>
      <c r="K29" s="64"/>
      <c r="L29" s="64"/>
      <c r="M29" s="64"/>
      <c r="N29" s="64"/>
      <c r="O29" s="64"/>
      <c r="P29" s="65"/>
    </row>
    <row r="30" customHeight="1" spans="1:16">
      <c r="A30" s="64"/>
      <c r="B30" s="64"/>
      <c r="C30" s="64"/>
      <c r="D30" s="64"/>
      <c r="E30" s="64"/>
      <c r="F30" s="64"/>
      <c r="G30" s="64"/>
      <c r="H30" s="64"/>
      <c r="I30" s="64"/>
      <c r="J30" s="64"/>
      <c r="K30" s="64"/>
      <c r="L30" s="64"/>
      <c r="M30" s="64"/>
      <c r="N30" s="64"/>
      <c r="O30" s="64"/>
      <c r="P30" s="65"/>
    </row>
    <row r="31" customHeight="1" spans="1:16">
      <c r="A31" s="64"/>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75"/>
      <c r="B70" s="75"/>
      <c r="C70" s="75"/>
      <c r="D70" s="75"/>
      <c r="E70" s="75"/>
      <c r="F70" s="75"/>
      <c r="G70" s="75"/>
      <c r="H70" s="75"/>
      <c r="I70" s="75"/>
      <c r="J70" s="75"/>
      <c r="K70" s="75"/>
      <c r="L70" s="75"/>
      <c r="M70" s="75"/>
      <c r="N70" s="75"/>
      <c r="O70" s="75"/>
      <c r="P70" s="65"/>
    </row>
    <row r="71" customHeight="1" spans="1:16">
      <c r="A71" s="75"/>
      <c r="B71" s="75"/>
      <c r="C71" s="75"/>
      <c r="D71" s="75"/>
      <c r="E71" s="75"/>
      <c r="F71" s="75"/>
      <c r="G71" s="75"/>
      <c r="H71" s="75"/>
      <c r="I71" s="75"/>
      <c r="J71" s="75"/>
      <c r="K71" s="75"/>
      <c r="L71" s="75"/>
      <c r="M71" s="75"/>
      <c r="N71" s="75"/>
      <c r="O71" s="75"/>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6"/>
      <c r="B75" s="76"/>
      <c r="C75" s="76"/>
      <c r="D75" s="76"/>
      <c r="E75" s="76"/>
      <c r="F75" s="76"/>
      <c r="G75" s="76"/>
      <c r="H75" s="76"/>
      <c r="I75" s="76"/>
      <c r="J75" s="76"/>
      <c r="K75" s="76"/>
      <c r="L75" s="76"/>
      <c r="M75" s="76"/>
      <c r="N75" s="76"/>
      <c r="O75" s="76"/>
    </row>
    <row r="76" customHeight="1" spans="1:16">
      <c r="A76" s="76"/>
      <c r="B76" s="76"/>
      <c r="C76" s="76"/>
      <c r="D76" s="76"/>
      <c r="E76" s="76"/>
      <c r="F76" s="76"/>
      <c r="G76" s="76"/>
      <c r="H76" s="76"/>
      <c r="I76" s="76"/>
      <c r="J76" s="76"/>
      <c r="K76" s="76"/>
      <c r="L76" s="76"/>
      <c r="M76" s="76"/>
      <c r="N76" s="76"/>
      <c r="O76" s="76"/>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sheetData>
  <mergeCells count="4">
    <mergeCell ref="A1:G1"/>
    <mergeCell ref="A2:G2"/>
    <mergeCell ref="A4:D4"/>
    <mergeCell ref="A26:B26"/>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FF0000"/>
    <pageSetUpPr fitToPage="1"/>
  </sheetPr>
  <dimension ref="A1:P85"/>
  <sheetViews>
    <sheetView view="pageBreakPreview" zoomScaleNormal="100" workbookViewId="0">
      <selection activeCell="C6" sqref="C6"/>
    </sheetView>
  </sheetViews>
  <sheetFormatPr defaultColWidth="9" defaultRowHeight="15.75" customHeight="1"/>
  <cols>
    <col min="1" max="1" width="7.5" style="48" customWidth="1"/>
    <col min="2" max="2" width="28" style="48" customWidth="1"/>
    <col min="3" max="3" width="20.1666666666667" style="48" customWidth="1"/>
    <col min="4" max="5" width="19" style="48" customWidth="1"/>
    <col min="6" max="6" width="14.3333333333333" style="48" customWidth="1"/>
    <col min="7" max="16384" width="9" style="48"/>
  </cols>
  <sheetData>
    <row r="1" s="46" customFormat="1" ht="30" customHeight="1" spans="1:16">
      <c r="A1" s="49" t="s">
        <v>272</v>
      </c>
      <c r="B1" s="49"/>
      <c r="C1" s="49"/>
      <c r="D1" s="49"/>
      <c r="E1" s="49"/>
      <c r="F1" s="49"/>
    </row>
    <row r="2" s="76" customFormat="1" ht="16.5" customHeight="1" spans="1:16">
      <c r="A2" s="50" t="str">
        <f>公用信息!E7</f>
        <v>评估基准日：2025年10月31日</v>
      </c>
      <c r="B2" s="50"/>
      <c r="C2" s="50"/>
      <c r="D2" s="50"/>
      <c r="E2" s="50"/>
      <c r="F2" s="50"/>
      <c r="G2" s="52"/>
      <c r="H2" s="52"/>
      <c r="I2" s="52"/>
      <c r="J2" s="52"/>
      <c r="K2" s="52"/>
      <c r="L2" s="52"/>
      <c r="M2" s="52"/>
      <c r="N2" s="52"/>
      <c r="O2" s="52"/>
    </row>
    <row r="3" s="76" customFormat="1" ht="16.5" customHeight="1" spans="1:16">
      <c r="A3" s="50"/>
      <c r="B3" s="50"/>
      <c r="C3" s="50"/>
      <c r="D3" s="50"/>
      <c r="E3" s="50"/>
      <c r="F3" s="113" t="s">
        <v>273</v>
      </c>
      <c r="G3" s="52"/>
      <c r="H3" s="52"/>
      <c r="I3" s="52"/>
      <c r="J3" s="52"/>
      <c r="K3" s="52"/>
      <c r="L3" s="52"/>
      <c r="M3" s="52"/>
      <c r="N3" s="52"/>
      <c r="O3" s="52"/>
    </row>
    <row r="4" s="76" customFormat="1" ht="16.5" customHeight="1" spans="1:16">
      <c r="A4" s="54" t="str">
        <f>公用信息!E6</f>
        <v>被评估单位：杭州建德杭氧气体有限公司</v>
      </c>
      <c r="B4" s="54"/>
      <c r="C4" s="54"/>
      <c r="D4" s="52"/>
      <c r="E4" s="52"/>
      <c r="F4" s="55" t="e">
        <f>#REF!</f>
        <v>#REF!</v>
      </c>
      <c r="G4" s="52"/>
      <c r="H4" s="52"/>
      <c r="I4" s="52"/>
      <c r="J4" s="52"/>
      <c r="K4" s="52"/>
      <c r="L4" s="52"/>
      <c r="M4" s="52"/>
      <c r="N4" s="52"/>
      <c r="O4" s="52"/>
    </row>
    <row r="5" s="78" customFormat="1" ht="16.5" customHeight="1" spans="1:16">
      <c r="A5" s="114" t="s">
        <v>214</v>
      </c>
      <c r="B5" s="114" t="s">
        <v>215</v>
      </c>
      <c r="C5" s="114" t="s">
        <v>111</v>
      </c>
      <c r="D5" s="114" t="s">
        <v>112</v>
      </c>
      <c r="E5" s="128" t="s">
        <v>113</v>
      </c>
      <c r="F5" s="114" t="s">
        <v>114</v>
      </c>
      <c r="G5" s="58"/>
      <c r="H5" s="58"/>
      <c r="I5" s="58"/>
      <c r="J5" s="58"/>
      <c r="K5" s="58"/>
      <c r="L5" s="58"/>
      <c r="M5" s="58"/>
      <c r="N5" s="58"/>
      <c r="O5" s="58"/>
      <c r="P5" s="80"/>
    </row>
    <row r="6" s="76" customFormat="1" ht="17.25" customHeight="1" spans="1:16">
      <c r="A6" s="114" t="s">
        <v>274</v>
      </c>
      <c r="B6" s="324" t="s">
        <v>275</v>
      </c>
      <c r="C6" s="66">
        <f>'3-2-1-股票'!G29</f>
        <v>0</v>
      </c>
      <c r="D6" s="66">
        <f>'3-2-1-股票'!I29</f>
        <v>0</v>
      </c>
      <c r="E6" s="62">
        <f>D6-C6</f>
        <v>0</v>
      </c>
      <c r="F6" s="62" t="str">
        <f>IF(C6=0,"",E6/C6*100)</f>
        <v/>
      </c>
      <c r="G6" s="64"/>
      <c r="H6" s="64"/>
      <c r="I6" s="64"/>
      <c r="J6" s="64"/>
      <c r="K6" s="64"/>
      <c r="L6" s="64"/>
      <c r="M6" s="64"/>
      <c r="N6" s="64"/>
      <c r="O6" s="64"/>
      <c r="P6" s="75"/>
    </row>
    <row r="7" s="76" customFormat="1" ht="17.25" customHeight="1" spans="1:16">
      <c r="A7" s="114" t="s">
        <v>276</v>
      </c>
      <c r="B7" s="324" t="s">
        <v>277</v>
      </c>
      <c r="C7" s="66">
        <f>'3-2-2-债券'!H29</f>
        <v>0</v>
      </c>
      <c r="D7" s="66">
        <f>'3-2-2-债券'!I29</f>
        <v>0</v>
      </c>
      <c r="E7" s="62">
        <f>D7-C7</f>
        <v>0</v>
      </c>
      <c r="F7" s="62" t="str">
        <f>IF(C7=0,"",E7/C7*100)</f>
        <v/>
      </c>
      <c r="G7" s="64"/>
      <c r="H7"/>
      <c r="I7" s="64"/>
      <c r="J7" s="64"/>
      <c r="K7" s="64"/>
      <c r="L7" s="64"/>
      <c r="M7" s="64"/>
      <c r="N7" s="64"/>
      <c r="O7" s="64"/>
      <c r="P7" s="75"/>
    </row>
    <row r="8" s="76" customFormat="1" ht="17.25" customHeight="1" spans="1:16">
      <c r="A8" s="114" t="s">
        <v>278</v>
      </c>
      <c r="B8" s="324" t="s">
        <v>279</v>
      </c>
      <c r="C8" s="66">
        <f>'3-2-3-基金'!G31</f>
        <v>0</v>
      </c>
      <c r="D8" s="62">
        <f>'3-2-3-基金'!I31</f>
        <v>0</v>
      </c>
      <c r="E8" s="62">
        <f>D8-C8</f>
        <v>0</v>
      </c>
      <c r="F8" s="62" t="str">
        <f>IF(C8=0,"",E8/C8*100)</f>
        <v/>
      </c>
      <c r="G8" s="64"/>
      <c r="H8" s="64"/>
      <c r="I8" s="64"/>
      <c r="J8" s="64"/>
      <c r="K8" s="64"/>
      <c r="L8" s="64"/>
      <c r="M8" s="64"/>
      <c r="N8" s="64"/>
      <c r="O8" s="64"/>
      <c r="P8" s="75"/>
    </row>
    <row r="9" s="76" customFormat="1" ht="17.25" customHeight="1" spans="1:16">
      <c r="A9" s="114"/>
      <c r="B9" s="114"/>
      <c r="C9" s="66"/>
      <c r="D9" s="62"/>
      <c r="E9" s="62"/>
      <c r="F9" s="62"/>
      <c r="G9" s="64"/>
      <c r="H9" s="64"/>
      <c r="I9" s="64"/>
      <c r="J9" s="64"/>
      <c r="K9" s="64"/>
      <c r="L9" s="64"/>
      <c r="M9" s="64"/>
      <c r="N9" s="64"/>
      <c r="O9" s="64"/>
      <c r="P9" s="75"/>
    </row>
    <row r="10" s="76" customFormat="1" ht="17.25" customHeight="1" spans="1:16">
      <c r="A10" s="56"/>
      <c r="B10" s="63"/>
      <c r="C10" s="66"/>
      <c r="D10" s="62"/>
      <c r="E10" s="62"/>
      <c r="F10" s="62"/>
      <c r="G10" s="64"/>
      <c r="H10" s="64"/>
      <c r="I10" s="64"/>
      <c r="J10" s="64"/>
      <c r="K10" s="64"/>
      <c r="L10" s="64"/>
      <c r="M10" s="64"/>
      <c r="N10" s="64"/>
      <c r="O10" s="64"/>
      <c r="P10" s="75"/>
    </row>
    <row r="11" s="76" customFormat="1" ht="17.25" customHeight="1" spans="1:16">
      <c r="A11" s="56"/>
      <c r="B11" s="63"/>
      <c r="C11" s="66"/>
      <c r="D11" s="62"/>
      <c r="E11" s="62"/>
      <c r="F11" s="62"/>
      <c r="G11" s="64"/>
      <c r="H11" s="64"/>
      <c r="I11" s="64"/>
      <c r="J11" s="64"/>
      <c r="K11" s="64"/>
      <c r="L11" s="64"/>
      <c r="M11" s="64"/>
      <c r="N11" s="64"/>
      <c r="O11" s="64"/>
      <c r="P11" s="75"/>
    </row>
    <row r="12" s="76" customFormat="1" ht="17.25" customHeight="1" spans="1:16">
      <c r="A12" s="56"/>
      <c r="B12" s="63"/>
      <c r="C12" s="66"/>
      <c r="D12" s="62"/>
      <c r="E12" s="62"/>
      <c r="F12" s="62"/>
      <c r="G12" s="64"/>
      <c r="H12" s="64"/>
      <c r="I12" s="64"/>
      <c r="J12" s="64"/>
      <c r="K12" s="64"/>
      <c r="L12" s="64"/>
      <c r="M12" s="64"/>
      <c r="N12" s="64"/>
      <c r="O12" s="64"/>
      <c r="P12" s="75"/>
    </row>
    <row r="13" s="76" customFormat="1" ht="17.25" customHeight="1" spans="1:16">
      <c r="A13" s="56"/>
      <c r="B13" s="63"/>
      <c r="C13" s="66"/>
      <c r="D13" s="62"/>
      <c r="E13" s="62"/>
      <c r="F13" s="62"/>
      <c r="G13" s="64"/>
      <c r="H13" s="64"/>
      <c r="I13" s="64"/>
      <c r="J13" s="64"/>
      <c r="K13" s="64"/>
      <c r="L13" s="64"/>
      <c r="M13" s="64"/>
      <c r="N13" s="64"/>
      <c r="O13" s="64"/>
      <c r="P13" s="75"/>
    </row>
    <row r="14" s="76" customFormat="1" ht="17.25" customHeight="1" spans="1:16">
      <c r="A14" s="56"/>
      <c r="B14" s="63"/>
      <c r="C14" s="66"/>
      <c r="D14" s="62"/>
      <c r="E14" s="62"/>
      <c r="F14" s="62"/>
      <c r="G14" s="64"/>
      <c r="H14" s="64"/>
      <c r="I14" s="64"/>
      <c r="J14" s="64"/>
      <c r="K14" s="64"/>
      <c r="L14" s="64"/>
      <c r="M14" s="64"/>
      <c r="N14" s="64"/>
      <c r="O14" s="64"/>
      <c r="P14" s="75"/>
    </row>
    <row r="15" s="76" customFormat="1" ht="17.25" customHeight="1" spans="1:16">
      <c r="A15" s="56"/>
      <c r="B15" s="63"/>
      <c r="C15" s="66"/>
      <c r="D15" s="62"/>
      <c r="E15" s="62"/>
      <c r="F15" s="62"/>
      <c r="G15" s="64"/>
      <c r="H15" s="64"/>
      <c r="I15" s="64"/>
      <c r="J15" s="64"/>
      <c r="K15" s="64"/>
      <c r="L15" s="64"/>
      <c r="M15" s="64"/>
      <c r="N15" s="64"/>
      <c r="O15" s="64"/>
      <c r="P15" s="75"/>
    </row>
    <row r="16" s="76" customFormat="1" ht="17.25" customHeight="1" spans="1:16">
      <c r="A16" s="56"/>
      <c r="B16" s="63"/>
      <c r="C16" s="66"/>
      <c r="D16" s="62"/>
      <c r="E16" s="62"/>
      <c r="F16" s="62"/>
      <c r="G16" s="64"/>
      <c r="H16" s="64"/>
      <c r="I16" s="64"/>
      <c r="J16" s="64"/>
      <c r="K16" s="64"/>
      <c r="L16" s="64"/>
      <c r="M16" s="64"/>
      <c r="N16" s="64"/>
      <c r="O16" s="64"/>
      <c r="P16" s="75"/>
    </row>
    <row r="17" s="76" customFormat="1" ht="17.25" customHeight="1" spans="1:16">
      <c r="A17" s="56"/>
      <c r="B17" s="63"/>
      <c r="C17" s="66"/>
      <c r="D17" s="62"/>
      <c r="E17" s="62"/>
      <c r="F17" s="62"/>
      <c r="G17" s="64"/>
      <c r="H17" s="64"/>
      <c r="I17" s="64"/>
      <c r="J17" s="64"/>
      <c r="K17" s="64"/>
      <c r="L17" s="64"/>
      <c r="M17" s="64"/>
      <c r="N17" s="64"/>
      <c r="O17" s="64"/>
      <c r="P17" s="75"/>
    </row>
    <row r="18" s="76" customFormat="1" ht="17.25" customHeight="1" spans="1:16">
      <c r="A18" s="56"/>
      <c r="B18" s="63"/>
      <c r="C18" s="66"/>
      <c r="D18" s="62"/>
      <c r="E18" s="62"/>
      <c r="F18" s="62"/>
      <c r="G18" s="64"/>
      <c r="H18" s="64"/>
      <c r="I18" s="64"/>
      <c r="J18" s="64"/>
      <c r="K18" s="64"/>
      <c r="L18" s="64"/>
      <c r="M18" s="64"/>
      <c r="N18" s="64"/>
      <c r="O18" s="64"/>
      <c r="P18" s="75"/>
    </row>
    <row r="19" s="76" customFormat="1" ht="17.25" customHeight="1" spans="1:16">
      <c r="A19" s="56"/>
      <c r="B19" s="63"/>
      <c r="C19" s="66"/>
      <c r="D19" s="62"/>
      <c r="E19" s="62"/>
      <c r="F19" s="62"/>
      <c r="G19" s="64"/>
      <c r="H19" s="64"/>
      <c r="I19" s="64"/>
      <c r="J19" s="64"/>
      <c r="K19" s="64"/>
      <c r="L19" s="64"/>
      <c r="M19" s="64"/>
      <c r="N19" s="64"/>
      <c r="O19" s="64"/>
      <c r="P19" s="75"/>
    </row>
    <row r="20" s="76" customFormat="1" ht="17.25" customHeight="1" spans="1:16">
      <c r="A20" s="56"/>
      <c r="B20" s="63"/>
      <c r="C20" s="66"/>
      <c r="D20" s="62"/>
      <c r="E20" s="62"/>
      <c r="F20" s="62"/>
      <c r="G20" s="64"/>
      <c r="H20" s="64"/>
      <c r="I20" s="64"/>
      <c r="J20" s="64"/>
      <c r="K20" s="64"/>
      <c r="L20" s="64"/>
      <c r="M20" s="64"/>
      <c r="N20" s="64"/>
      <c r="O20" s="64"/>
      <c r="P20" s="75"/>
    </row>
    <row r="21" s="76" customFormat="1" ht="17.25" customHeight="1" spans="1:16">
      <c r="A21" s="56"/>
      <c r="B21" s="63"/>
      <c r="C21" s="66"/>
      <c r="D21" s="62"/>
      <c r="E21" s="62"/>
      <c r="F21" s="62"/>
      <c r="G21" s="64"/>
      <c r="H21" s="64"/>
      <c r="I21" s="64"/>
      <c r="J21" s="64"/>
      <c r="K21" s="64"/>
      <c r="L21" s="64"/>
      <c r="M21" s="64"/>
      <c r="N21" s="64"/>
      <c r="O21" s="64"/>
      <c r="P21" s="75"/>
    </row>
    <row r="22" s="76" customFormat="1" ht="17.25" customHeight="1" spans="1:16">
      <c r="A22" s="56"/>
      <c r="B22" s="63"/>
      <c r="C22" s="66"/>
      <c r="D22" s="62"/>
      <c r="E22" s="62"/>
      <c r="F22" s="62"/>
      <c r="G22" s="64"/>
      <c r="H22" s="64"/>
      <c r="I22" s="64"/>
      <c r="J22" s="64"/>
      <c r="K22" s="64"/>
      <c r="L22" s="64"/>
      <c r="M22" s="64"/>
      <c r="N22" s="64"/>
      <c r="O22" s="64"/>
      <c r="P22" s="75"/>
    </row>
    <row r="23" s="76" customFormat="1" ht="17.25" customHeight="1" spans="1:16">
      <c r="A23" s="56"/>
      <c r="B23" s="63"/>
      <c r="C23" s="66"/>
      <c r="D23" s="62"/>
      <c r="E23" s="62"/>
      <c r="F23" s="62"/>
      <c r="G23" s="64"/>
      <c r="H23" s="64"/>
      <c r="I23" s="64"/>
      <c r="J23" s="64"/>
      <c r="K23" s="64"/>
      <c r="L23" s="64"/>
      <c r="M23" s="64"/>
      <c r="N23" s="64"/>
      <c r="O23" s="64"/>
      <c r="P23" s="75"/>
    </row>
    <row r="24" s="76" customFormat="1" ht="17.25" customHeight="1" spans="1:16">
      <c r="A24" s="128" t="s">
        <v>280</v>
      </c>
      <c r="B24" s="134"/>
      <c r="C24" s="66">
        <f>SUM(C6:C23)</f>
        <v>0</v>
      </c>
      <c r="D24" s="62">
        <f>SUM(D6:D23)</f>
        <v>0</v>
      </c>
      <c r="E24" s="62">
        <f>D24-C24</f>
        <v>0</v>
      </c>
      <c r="F24" s="62" t="str">
        <f>IF(C24=0,"",E24/C24*100)</f>
        <v/>
      </c>
      <c r="G24" s="64"/>
      <c r="H24" s="64"/>
      <c r="I24" s="64"/>
      <c r="J24" s="64"/>
      <c r="K24" s="64"/>
      <c r="L24" s="64"/>
      <c r="M24" s="64"/>
      <c r="N24" s="64"/>
      <c r="O24" s="64"/>
      <c r="P24" s="75"/>
    </row>
    <row r="25" customHeight="1" spans="1:16">
      <c r="A25" s="71"/>
      <c r="B25" s="64"/>
      <c r="C25" s="64"/>
      <c r="D25" s="325" t="s">
        <v>243</v>
      </c>
      <c r="E25" s="326"/>
      <c r="F25" s="326"/>
      <c r="G25" s="64"/>
      <c r="H25" s="64"/>
      <c r="I25" s="64"/>
      <c r="J25" s="64"/>
      <c r="K25" s="64"/>
      <c r="L25" s="64"/>
      <c r="M25" s="64"/>
      <c r="N25" s="64"/>
      <c r="O25" s="64"/>
      <c r="P25" s="65"/>
    </row>
    <row r="26" customHeight="1" spans="1:16">
      <c r="A26" s="64"/>
      <c r="B26" s="64"/>
      <c r="C26" s="64"/>
      <c r="D26" s="64"/>
      <c r="E26" s="64"/>
      <c r="F26" s="64"/>
      <c r="G26" s="64"/>
      <c r="H26" s="64"/>
      <c r="I26" s="64"/>
      <c r="J26" s="64"/>
      <c r="K26" s="64"/>
      <c r="L26" s="64"/>
      <c r="M26" s="64"/>
      <c r="N26" s="64"/>
      <c r="O26" s="64"/>
      <c r="P26" s="65"/>
    </row>
    <row r="27" customHeight="1" spans="1:16">
      <c r="A27" s="64"/>
      <c r="B27" s="64"/>
      <c r="C27" s="64"/>
      <c r="D27" s="64"/>
      <c r="E27" s="64"/>
      <c r="F27" s="64"/>
      <c r="G27" s="64"/>
      <c r="H27" s="64"/>
      <c r="I27" s="64"/>
      <c r="J27" s="64"/>
      <c r="K27" s="64"/>
      <c r="L27" s="64"/>
      <c r="M27" s="64"/>
      <c r="N27" s="64"/>
      <c r="O27" s="64"/>
      <c r="P27" s="65"/>
    </row>
    <row r="28" customHeight="1" spans="1:16">
      <c r="A28" s="64"/>
      <c r="B28" s="64"/>
      <c r="C28" s="64"/>
      <c r="D28" s="64"/>
      <c r="E28" s="64"/>
      <c r="F28" s="64"/>
      <c r="G28" s="64"/>
      <c r="H28" s="64"/>
      <c r="I28" s="64"/>
      <c r="J28" s="64"/>
      <c r="K28" s="64"/>
      <c r="L28" s="64"/>
      <c r="M28" s="64"/>
      <c r="N28" s="64"/>
      <c r="O28" s="64"/>
      <c r="P28" s="65"/>
    </row>
    <row r="29" customHeight="1" spans="1:16">
      <c r="A29" s="64"/>
      <c r="B29" s="64"/>
      <c r="C29" s="64"/>
      <c r="D29" s="64"/>
      <c r="E29" s="64"/>
      <c r="F29" s="64"/>
      <c r="G29" s="64"/>
      <c r="H29" s="64"/>
      <c r="I29" s="64"/>
      <c r="J29" s="64"/>
      <c r="K29" s="64"/>
      <c r="L29" s="64"/>
      <c r="M29" s="64"/>
      <c r="N29" s="64"/>
      <c r="O29" s="64"/>
      <c r="P29" s="65"/>
    </row>
    <row r="30" customHeight="1" spans="1:16">
      <c r="A30" s="64"/>
      <c r="B30" s="64"/>
      <c r="C30" s="64"/>
      <c r="D30" s="64"/>
      <c r="E30" s="64"/>
      <c r="F30" s="64"/>
      <c r="G30" s="64"/>
      <c r="H30" s="64"/>
      <c r="I30" s="64"/>
      <c r="J30" s="64"/>
      <c r="K30" s="64"/>
      <c r="L30" s="64"/>
      <c r="M30" s="64"/>
      <c r="N30" s="64"/>
      <c r="O30" s="64"/>
      <c r="P30" s="65"/>
    </row>
    <row r="31" customHeight="1" spans="1:16">
      <c r="A31" s="64"/>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75"/>
      <c r="B71" s="75"/>
      <c r="C71" s="75"/>
      <c r="D71" s="75"/>
      <c r="E71" s="75"/>
      <c r="F71" s="75"/>
      <c r="G71" s="75"/>
      <c r="H71" s="75"/>
      <c r="I71" s="75"/>
      <c r="J71" s="75"/>
      <c r="K71" s="75"/>
      <c r="L71" s="75"/>
      <c r="M71" s="75"/>
      <c r="N71" s="75"/>
      <c r="O71" s="75"/>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6"/>
      <c r="B76" s="76"/>
      <c r="C76" s="76"/>
      <c r="D76" s="76"/>
      <c r="E76" s="76"/>
      <c r="F76" s="76"/>
      <c r="G76" s="76"/>
      <c r="H76" s="76"/>
      <c r="I76" s="76"/>
      <c r="J76" s="76"/>
      <c r="K76" s="76"/>
      <c r="L76" s="76"/>
      <c r="M76" s="76"/>
      <c r="N76" s="76"/>
      <c r="O76" s="76"/>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sheetData>
  <mergeCells count="5">
    <mergeCell ref="A1:F1"/>
    <mergeCell ref="A2:F2"/>
    <mergeCell ref="A4:C4"/>
    <mergeCell ref="A24:B24"/>
    <mergeCell ref="D25:F25"/>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drawing r:id="rId1"/>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3">
    <pageSetUpPr fitToPage="1"/>
  </sheetPr>
  <dimension ref="A1:P85"/>
  <sheetViews>
    <sheetView view="pageBreakPreview" zoomScaleNormal="100" workbookViewId="0">
      <selection activeCell="L20" sqref="L20"/>
    </sheetView>
  </sheetViews>
  <sheetFormatPr defaultColWidth="9" defaultRowHeight="15.75" customHeight="1"/>
  <cols>
    <col min="1" max="1" width="6.16666666666667" style="48" customWidth="1"/>
    <col min="2" max="2" width="25.5" style="48" customWidth="1"/>
    <col min="3" max="3" width="21.8333333333333" style="48" customWidth="1"/>
    <col min="4" max="4" width="20.5" style="48" customWidth="1"/>
    <col min="5" max="5" width="21" style="48" customWidth="1"/>
    <col min="6" max="6" width="17.3333333333333" style="48" customWidth="1"/>
    <col min="7" max="16384" width="9" style="48"/>
  </cols>
  <sheetData>
    <row r="1" s="46" customFormat="1" ht="30" customHeight="1" spans="1:16">
      <c r="A1" s="49" t="s">
        <v>1345</v>
      </c>
      <c r="B1" s="49"/>
      <c r="C1" s="49"/>
      <c r="D1" s="49"/>
      <c r="E1" s="49"/>
      <c r="F1" s="49"/>
    </row>
    <row r="2" s="77" customFormat="1" ht="16.5" customHeight="1" spans="1:16">
      <c r="A2" s="50" t="str">
        <f>公用信息!E7</f>
        <v>评估基准日：2025年10月31日</v>
      </c>
      <c r="B2" s="50"/>
      <c r="C2" s="50"/>
      <c r="D2" s="50"/>
      <c r="E2" s="50"/>
      <c r="F2" s="50"/>
      <c r="G2" s="52"/>
      <c r="H2" s="52"/>
      <c r="I2" s="52"/>
      <c r="J2" s="52"/>
      <c r="K2" s="52"/>
      <c r="L2" s="52"/>
      <c r="M2" s="52"/>
      <c r="N2" s="52"/>
      <c r="O2" s="52"/>
    </row>
    <row r="3" s="77" customFormat="1" ht="16.5" customHeight="1" spans="1:16">
      <c r="A3" s="50"/>
      <c r="B3" s="50"/>
      <c r="C3" s="50"/>
      <c r="D3" s="50"/>
      <c r="E3" s="50"/>
      <c r="F3" s="113" t="s">
        <v>1346</v>
      </c>
      <c r="G3" s="52"/>
      <c r="H3" s="52"/>
      <c r="I3" s="52"/>
      <c r="J3" s="52"/>
      <c r="K3" s="52"/>
      <c r="L3" s="52"/>
      <c r="M3" s="52"/>
      <c r="N3" s="52"/>
      <c r="O3" s="52"/>
    </row>
    <row r="4" s="77" customFormat="1" ht="16.5" customHeight="1" spans="1:16">
      <c r="A4" s="54" t="str">
        <f>公用信息!E6</f>
        <v>被评估单位：杭州建德杭氧气体有限公司</v>
      </c>
      <c r="B4" s="54"/>
      <c r="C4" s="54"/>
      <c r="D4" s="52"/>
      <c r="E4" s="52"/>
      <c r="F4" s="55" t="e">
        <f>#REF!</f>
        <v>#REF!</v>
      </c>
      <c r="G4" s="52"/>
      <c r="H4" s="52"/>
      <c r="I4" s="52"/>
      <c r="J4" s="52"/>
      <c r="K4" s="52"/>
      <c r="L4" s="52"/>
      <c r="M4" s="52"/>
      <c r="N4" s="52"/>
      <c r="O4" s="52"/>
    </row>
    <row r="5" s="78" customFormat="1" ht="16.5" customHeight="1" spans="1:16">
      <c r="A5" s="114" t="s">
        <v>214</v>
      </c>
      <c r="B5" s="114" t="s">
        <v>215</v>
      </c>
      <c r="C5" s="114" t="s">
        <v>111</v>
      </c>
      <c r="D5" s="114" t="s">
        <v>112</v>
      </c>
      <c r="E5" s="114" t="s">
        <v>113</v>
      </c>
      <c r="F5" s="114" t="s">
        <v>114</v>
      </c>
      <c r="G5" s="58"/>
      <c r="H5" s="58"/>
      <c r="I5" s="58"/>
      <c r="J5" s="58"/>
      <c r="K5" s="58"/>
      <c r="L5" s="58"/>
      <c r="M5" s="58"/>
      <c r="N5" s="58"/>
      <c r="O5" s="58"/>
      <c r="P5" s="80"/>
    </row>
    <row r="6" s="77" customFormat="1" ht="16.5" customHeight="1" spans="1:16">
      <c r="A6" s="114" t="s">
        <v>1347</v>
      </c>
      <c r="B6" s="63" t="s">
        <v>1348</v>
      </c>
      <c r="C6" s="62">
        <f>'6-1长期借款'!I29</f>
        <v>0</v>
      </c>
      <c r="D6" s="62">
        <f>'6-1长期借款'!K29</f>
        <v>0</v>
      </c>
      <c r="E6" s="62">
        <f t="shared" ref="E6:E14" si="0">D6-C6</f>
        <v>0</v>
      </c>
      <c r="F6" s="115" t="str">
        <f>IF(C6=0,"",E6/C6*100)</f>
        <v/>
      </c>
      <c r="G6" s="64"/>
      <c r="H6" s="64"/>
      <c r="I6" s="64"/>
      <c r="J6" s="64"/>
      <c r="K6" s="64"/>
      <c r="L6" s="64"/>
      <c r="M6" s="64"/>
      <c r="N6" s="64"/>
      <c r="O6" s="64"/>
      <c r="P6" s="72"/>
    </row>
    <row r="7" s="77" customFormat="1" ht="16.5" customHeight="1" spans="1:16">
      <c r="A7" s="114" t="s">
        <v>1349</v>
      </c>
      <c r="B7" s="63" t="s">
        <v>1350</v>
      </c>
      <c r="C7" s="62">
        <f>'6-2应付债券'!G28</f>
        <v>0</v>
      </c>
      <c r="D7" s="62">
        <f>'6-2应付债券'!H28</f>
        <v>0</v>
      </c>
      <c r="E7" s="62">
        <f t="shared" si="0"/>
        <v>0</v>
      </c>
      <c r="F7" s="115" t="str">
        <f t="shared" ref="F7:F27" si="1">IF(C7=0,"",E7/C7*100)</f>
        <v/>
      </c>
      <c r="G7" s="64"/>
      <c r="H7" s="64"/>
      <c r="I7" s="64"/>
      <c r="J7" s="64"/>
      <c r="K7" s="64"/>
      <c r="L7" s="64"/>
      <c r="M7" s="64"/>
      <c r="N7" s="64"/>
      <c r="O7" s="64"/>
      <c r="P7" s="72"/>
    </row>
    <row r="8" s="77" customFormat="1" ht="16.5" customHeight="1" spans="1:16">
      <c r="A8" s="114" t="s">
        <v>1351</v>
      </c>
      <c r="B8" s="116" t="s">
        <v>1352</v>
      </c>
      <c r="C8" s="117">
        <f>'6-3租赁负债'!F28</f>
        <v>0</v>
      </c>
      <c r="D8" s="117">
        <f>'6-3租赁负债'!G28</f>
        <v>0</v>
      </c>
      <c r="E8" s="62">
        <f t="shared" ref="E8" si="2">D8-C8</f>
        <v>0</v>
      </c>
      <c r="F8" s="115" t="str">
        <f t="shared" ref="F8" si="3">IF(C8=0,"",E8/C8*100)</f>
        <v/>
      </c>
      <c r="G8" s="64"/>
      <c r="H8" s="64"/>
      <c r="I8" s="64"/>
      <c r="J8" s="64"/>
      <c r="K8" s="64"/>
      <c r="L8" s="64"/>
      <c r="M8" s="64"/>
      <c r="N8" s="64"/>
      <c r="O8" s="64"/>
      <c r="P8" s="72"/>
    </row>
    <row r="9" s="77" customFormat="1" ht="16.5" customHeight="1" spans="1:16">
      <c r="A9" s="114" t="s">
        <v>1353</v>
      </c>
      <c r="B9" s="63" t="s">
        <v>1354</v>
      </c>
      <c r="C9" s="62">
        <f>'6-4长期应付款'!G30</f>
        <v>0</v>
      </c>
      <c r="D9" s="62">
        <f>'6-4长期应付款'!H30</f>
        <v>0</v>
      </c>
      <c r="E9" s="62">
        <f t="shared" si="0"/>
        <v>0</v>
      </c>
      <c r="F9" s="115" t="str">
        <f t="shared" si="1"/>
        <v/>
      </c>
      <c r="G9" s="64"/>
      <c r="H9" s="64"/>
      <c r="I9" s="64"/>
      <c r="J9" s="64"/>
      <c r="K9" s="64"/>
      <c r="L9" s="64"/>
      <c r="M9" s="64"/>
      <c r="N9" s="64"/>
      <c r="O9" s="64"/>
      <c r="P9" s="72"/>
    </row>
    <row r="10" s="77" customFormat="1" ht="16.5" customHeight="1" spans="1:16">
      <c r="A10" s="114" t="s">
        <v>1355</v>
      </c>
      <c r="B10" s="116" t="s">
        <v>1356</v>
      </c>
      <c r="C10" s="117">
        <f>'6-5长期应付职工薪酬 '!D26</f>
        <v>0</v>
      </c>
      <c r="D10" s="117">
        <f>'6-5长期应付职工薪酬 '!E26</f>
        <v>0</v>
      </c>
      <c r="E10" s="62">
        <f t="shared" si="0"/>
        <v>0</v>
      </c>
      <c r="F10" s="115" t="str">
        <f t="shared" si="1"/>
        <v/>
      </c>
      <c r="G10" s="64"/>
      <c r="H10" s="64"/>
      <c r="I10" s="64"/>
      <c r="J10" s="64"/>
      <c r="K10" s="64"/>
      <c r="L10" s="64"/>
      <c r="M10" s="64"/>
      <c r="N10" s="64"/>
      <c r="O10" s="64"/>
      <c r="P10" s="72"/>
    </row>
    <row r="11" s="77" customFormat="1" ht="16.5" customHeight="1" spans="1:16">
      <c r="A11" s="114" t="s">
        <v>1357</v>
      </c>
      <c r="B11" s="63" t="s">
        <v>1358</v>
      </c>
      <c r="C11" s="62">
        <f>'6-6预计负债'!E28</f>
        <v>0</v>
      </c>
      <c r="D11" s="62">
        <f>'6-6预计负债'!F28</f>
        <v>0</v>
      </c>
      <c r="E11" s="62">
        <f t="shared" si="0"/>
        <v>0</v>
      </c>
      <c r="F11" s="115" t="str">
        <f t="shared" si="1"/>
        <v/>
      </c>
      <c r="G11" s="64"/>
      <c r="H11" s="64"/>
      <c r="I11" s="64"/>
      <c r="J11" s="64"/>
      <c r="K11" s="64"/>
      <c r="L11" s="64"/>
      <c r="M11" s="64"/>
      <c r="N11" s="64"/>
      <c r="O11" s="64"/>
      <c r="P11" s="72"/>
    </row>
    <row r="12" s="77" customFormat="1" ht="16.5" customHeight="1" spans="1:16">
      <c r="A12" s="114" t="s">
        <v>1359</v>
      </c>
      <c r="B12" s="116" t="s">
        <v>1360</v>
      </c>
      <c r="C12" s="62">
        <f>'6-7递延收益'!E28</f>
        <v>0</v>
      </c>
      <c r="D12" s="62">
        <f>'6-7递延收益'!F28</f>
        <v>0</v>
      </c>
      <c r="E12" s="62">
        <f t="shared" si="0"/>
        <v>0</v>
      </c>
      <c r="F12" s="115" t="str">
        <f t="shared" si="1"/>
        <v/>
      </c>
      <c r="G12" s="64"/>
      <c r="H12" s="64"/>
      <c r="I12" s="64"/>
      <c r="J12" s="64"/>
      <c r="K12" s="64"/>
      <c r="L12" s="64"/>
      <c r="M12" s="64"/>
      <c r="N12" s="64"/>
      <c r="O12" s="64"/>
      <c r="P12" s="72"/>
    </row>
    <row r="13" s="77" customFormat="1" ht="16.5" customHeight="1" spans="1:16">
      <c r="A13" s="114" t="s">
        <v>1361</v>
      </c>
      <c r="B13" s="63" t="s">
        <v>1362</v>
      </c>
      <c r="C13" s="62">
        <f>'6-8递延所得税负债'!D28</f>
        <v>0</v>
      </c>
      <c r="D13" s="62">
        <f>'6-8递延所得税负债'!E28</f>
        <v>0</v>
      </c>
      <c r="E13" s="62">
        <f t="shared" si="0"/>
        <v>0</v>
      </c>
      <c r="F13" s="115" t="str">
        <f t="shared" si="1"/>
        <v/>
      </c>
      <c r="G13" s="64"/>
      <c r="H13" s="64"/>
      <c r="I13" s="64"/>
      <c r="J13" s="64"/>
      <c r="K13" s="64"/>
      <c r="L13" s="64"/>
      <c r="M13" s="64"/>
      <c r="N13" s="64"/>
      <c r="O13" s="64"/>
      <c r="P13" s="72"/>
    </row>
    <row r="14" s="77" customFormat="1" ht="16.5" customHeight="1" spans="1:16">
      <c r="A14" s="114" t="s">
        <v>1363</v>
      </c>
      <c r="B14" s="63" t="s">
        <v>1364</v>
      </c>
      <c r="C14" s="62">
        <f>'6-9其他非流动负债'!E28</f>
        <v>0</v>
      </c>
      <c r="D14" s="62">
        <f>'6-9其他非流动负债'!F28</f>
        <v>0</v>
      </c>
      <c r="E14" s="62">
        <f t="shared" si="0"/>
        <v>0</v>
      </c>
      <c r="F14" s="115" t="str">
        <f t="shared" si="1"/>
        <v/>
      </c>
      <c r="G14" s="64"/>
      <c r="H14" s="64"/>
      <c r="I14" s="64"/>
      <c r="J14" s="64"/>
      <c r="K14" s="64"/>
      <c r="L14" s="64"/>
      <c r="M14" s="64"/>
      <c r="N14" s="64"/>
      <c r="O14" s="64"/>
      <c r="P14" s="72"/>
    </row>
    <row r="15" s="77" customFormat="1" ht="16.5" customHeight="1" spans="1:16">
      <c r="A15" s="56"/>
      <c r="B15" s="63"/>
      <c r="C15" s="62"/>
      <c r="D15" s="62"/>
      <c r="E15" s="62"/>
      <c r="F15" s="115" t="str">
        <f t="shared" si="1"/>
        <v/>
      </c>
      <c r="G15" s="64"/>
      <c r="H15" s="64"/>
      <c r="I15" s="64"/>
      <c r="J15" s="64"/>
      <c r="K15" s="64"/>
      <c r="L15" s="64"/>
      <c r="M15" s="64"/>
      <c r="N15" s="64"/>
      <c r="O15" s="64"/>
      <c r="P15" s="72"/>
    </row>
    <row r="16" s="77" customFormat="1" ht="16.5" customHeight="1" spans="1:16">
      <c r="A16" s="56"/>
      <c r="B16" s="63"/>
      <c r="C16" s="62"/>
      <c r="D16" s="62"/>
      <c r="E16" s="62"/>
      <c r="F16" s="115" t="str">
        <f t="shared" si="1"/>
        <v/>
      </c>
      <c r="G16" s="64"/>
      <c r="H16" s="64"/>
      <c r="I16" s="64"/>
      <c r="J16" s="64"/>
      <c r="K16" s="64"/>
      <c r="L16" s="64"/>
      <c r="M16" s="64"/>
      <c r="N16" s="64"/>
      <c r="O16" s="64"/>
      <c r="P16" s="72"/>
    </row>
    <row r="17" s="77" customFormat="1" ht="16.5" customHeight="1" spans="1:16">
      <c r="A17" s="56"/>
      <c r="B17" s="63"/>
      <c r="C17" s="62"/>
      <c r="D17" s="62"/>
      <c r="E17" s="62"/>
      <c r="F17" s="115" t="str">
        <f t="shared" si="1"/>
        <v/>
      </c>
      <c r="G17" s="64"/>
      <c r="H17" s="64"/>
      <c r="I17" s="64"/>
      <c r="J17" s="64"/>
      <c r="K17" s="64"/>
      <c r="L17" s="64"/>
      <c r="M17" s="64"/>
      <c r="N17" s="64"/>
      <c r="O17" s="64"/>
      <c r="P17" s="72"/>
    </row>
    <row r="18" s="77" customFormat="1" ht="16.5" customHeight="1" spans="1:16">
      <c r="A18" s="56"/>
      <c r="B18" s="63"/>
      <c r="C18" s="62"/>
      <c r="D18" s="62"/>
      <c r="E18" s="62"/>
      <c r="F18" s="115" t="str">
        <f t="shared" si="1"/>
        <v/>
      </c>
      <c r="G18" s="64"/>
      <c r="H18" s="64"/>
      <c r="I18" s="64"/>
      <c r="J18" s="64"/>
      <c r="K18" s="64"/>
      <c r="L18" s="64"/>
      <c r="M18" s="64"/>
      <c r="N18" s="64"/>
      <c r="O18" s="64"/>
      <c r="P18" s="72"/>
    </row>
    <row r="19" s="77" customFormat="1" ht="16.5" customHeight="1" spans="1:16">
      <c r="A19" s="56"/>
      <c r="B19" s="63"/>
      <c r="C19" s="62"/>
      <c r="D19" s="62"/>
      <c r="E19" s="62"/>
      <c r="F19" s="115" t="str">
        <f t="shared" si="1"/>
        <v/>
      </c>
      <c r="G19" s="64"/>
      <c r="H19" s="64"/>
      <c r="I19" s="64"/>
      <c r="J19" s="64"/>
      <c r="K19" s="64"/>
      <c r="L19" s="64"/>
      <c r="M19" s="64"/>
      <c r="N19" s="64"/>
      <c r="O19" s="64"/>
      <c r="P19" s="72"/>
    </row>
    <row r="20" s="77" customFormat="1" ht="16.5" customHeight="1" spans="1:16">
      <c r="A20" s="56"/>
      <c r="B20" s="63"/>
      <c r="C20" s="62"/>
      <c r="D20" s="62"/>
      <c r="E20" s="62"/>
      <c r="F20" s="115" t="str">
        <f t="shared" si="1"/>
        <v/>
      </c>
      <c r="G20" s="64"/>
      <c r="H20" s="64"/>
      <c r="I20" s="64"/>
      <c r="J20" s="64"/>
      <c r="K20" s="64"/>
      <c r="L20" s="64"/>
      <c r="M20" s="64"/>
      <c r="N20" s="64"/>
      <c r="O20" s="64"/>
      <c r="P20" s="72"/>
    </row>
    <row r="21" s="77" customFormat="1" ht="16.5" customHeight="1" spans="1:16">
      <c r="A21" s="56"/>
      <c r="B21" s="63"/>
      <c r="C21" s="62"/>
      <c r="D21" s="62"/>
      <c r="E21" s="62"/>
      <c r="F21" s="115" t="str">
        <f t="shared" si="1"/>
        <v/>
      </c>
      <c r="G21" s="64"/>
      <c r="H21" s="64"/>
      <c r="I21" s="64"/>
      <c r="J21" s="64"/>
      <c r="K21" s="64"/>
      <c r="L21" s="64"/>
      <c r="M21" s="64"/>
      <c r="N21" s="64"/>
      <c r="O21" s="64"/>
      <c r="P21" s="72"/>
    </row>
    <row r="22" s="77" customFormat="1" ht="16.5" customHeight="1" spans="1:16">
      <c r="A22" s="56"/>
      <c r="B22" s="63"/>
      <c r="C22" s="62"/>
      <c r="D22" s="62"/>
      <c r="E22" s="62"/>
      <c r="F22" s="115" t="str">
        <f t="shared" si="1"/>
        <v/>
      </c>
      <c r="G22" s="64"/>
      <c r="H22" s="64"/>
      <c r="I22" s="64"/>
      <c r="J22" s="64"/>
      <c r="K22" s="64"/>
      <c r="L22" s="64"/>
      <c r="M22" s="64"/>
      <c r="N22" s="64"/>
      <c r="O22" s="64"/>
      <c r="P22" s="72"/>
    </row>
    <row r="23" s="77" customFormat="1" ht="16.5" customHeight="1" spans="1:16">
      <c r="A23" s="56"/>
      <c r="B23" s="63"/>
      <c r="C23" s="62"/>
      <c r="D23" s="62"/>
      <c r="E23" s="62"/>
      <c r="F23" s="115" t="str">
        <f t="shared" si="1"/>
        <v/>
      </c>
      <c r="G23" s="64"/>
      <c r="H23" s="64"/>
      <c r="I23" s="64"/>
      <c r="J23" s="64"/>
      <c r="K23" s="64"/>
      <c r="L23" s="64"/>
      <c r="M23" s="64"/>
      <c r="N23" s="64"/>
      <c r="O23" s="64"/>
      <c r="P23" s="72"/>
    </row>
    <row r="24" s="77" customFormat="1" ht="16.5" customHeight="1" spans="1:16">
      <c r="A24" s="56"/>
      <c r="B24" s="63"/>
      <c r="C24" s="62"/>
      <c r="D24" s="62"/>
      <c r="E24" s="62"/>
      <c r="F24" s="115" t="str">
        <f t="shared" si="1"/>
        <v/>
      </c>
      <c r="G24" s="64"/>
      <c r="H24" s="64"/>
      <c r="I24" s="64"/>
      <c r="J24" s="64"/>
      <c r="K24" s="64"/>
      <c r="L24" s="64"/>
      <c r="M24" s="64"/>
      <c r="N24" s="64"/>
      <c r="O24" s="64"/>
      <c r="P24" s="72"/>
    </row>
    <row r="25" s="77" customFormat="1" ht="16.5" customHeight="1" spans="1:16">
      <c r="A25" s="114"/>
      <c r="B25" s="118"/>
      <c r="C25" s="62"/>
      <c r="D25" s="62"/>
      <c r="E25" s="62"/>
      <c r="F25" s="115" t="str">
        <f t="shared" si="1"/>
        <v/>
      </c>
      <c r="G25" s="64"/>
      <c r="H25" s="64"/>
      <c r="I25" s="64"/>
      <c r="J25" s="64"/>
      <c r="K25" s="64"/>
      <c r="L25" s="64"/>
      <c r="M25" s="64"/>
      <c r="N25" s="64"/>
      <c r="O25" s="64"/>
      <c r="P25" s="72"/>
    </row>
    <row r="26" s="77" customFormat="1" ht="16.5" customHeight="1" spans="1:16">
      <c r="A26" s="114"/>
      <c r="B26" s="118"/>
      <c r="C26" s="62"/>
      <c r="D26" s="62"/>
      <c r="E26" s="62"/>
      <c r="F26" s="115" t="str">
        <f t="shared" si="1"/>
        <v/>
      </c>
      <c r="G26" s="64"/>
      <c r="H26" s="64"/>
      <c r="I26" s="64"/>
      <c r="J26" s="64"/>
      <c r="K26" s="64"/>
      <c r="L26" s="64"/>
      <c r="M26" s="64"/>
      <c r="N26" s="64"/>
      <c r="O26" s="64"/>
      <c r="P26" s="72"/>
    </row>
    <row r="27" s="77" customFormat="1" ht="16.5" customHeight="1" spans="1:16">
      <c r="A27" s="67" t="s">
        <v>1365</v>
      </c>
      <c r="B27" s="57"/>
      <c r="C27" s="62">
        <f>ROUND(SUM(C6:C26),2)</f>
        <v>0</v>
      </c>
      <c r="D27" s="62">
        <f>ROUND(SUM(D6:D26),2)</f>
        <v>0</v>
      </c>
      <c r="E27" s="62">
        <f>D27-C27</f>
        <v>0</v>
      </c>
      <c r="F27" s="115" t="str">
        <f t="shared" si="1"/>
        <v/>
      </c>
      <c r="G27" s="64"/>
      <c r="H27" s="64"/>
      <c r="I27" s="64"/>
      <c r="J27" s="64"/>
      <c r="K27" s="64"/>
      <c r="L27" s="64"/>
      <c r="M27" s="64"/>
      <c r="N27" s="64"/>
      <c r="O27" s="64"/>
      <c r="P27" s="72"/>
    </row>
    <row r="28" s="77" customFormat="1" customHeight="1" spans="1:16">
      <c r="A28" s="71"/>
      <c r="B28" s="64"/>
      <c r="C28" s="64"/>
      <c r="D28" s="119"/>
      <c r="E28" s="120"/>
      <c r="F28" s="121" t="s">
        <v>243</v>
      </c>
      <c r="G28" s="64"/>
      <c r="H28" s="64"/>
      <c r="I28" s="64"/>
      <c r="J28" s="64"/>
      <c r="K28" s="64"/>
      <c r="L28" s="64"/>
      <c r="M28" s="64"/>
      <c r="N28" s="64"/>
      <c r="O28" s="64"/>
      <c r="P28" s="72"/>
    </row>
    <row r="29" customHeight="1" spans="1:16">
      <c r="A29" s="71"/>
      <c r="B29" s="64"/>
      <c r="C29" s="64"/>
      <c r="D29" s="64"/>
      <c r="E29" s="64"/>
      <c r="F29" s="64"/>
      <c r="G29" s="64"/>
      <c r="H29" s="64"/>
      <c r="I29" s="64"/>
      <c r="J29" s="64"/>
      <c r="K29" s="64"/>
      <c r="L29" s="64"/>
      <c r="M29" s="64"/>
      <c r="N29" s="64"/>
      <c r="O29" s="64"/>
      <c r="P29" s="65"/>
    </row>
    <row r="30" customHeight="1" spans="1:16">
      <c r="A30" s="64"/>
      <c r="B30" s="64"/>
      <c r="C30" s="64"/>
      <c r="D30" s="64"/>
      <c r="E30" s="64"/>
      <c r="F30" s="64"/>
      <c r="G30" s="64"/>
      <c r="H30" s="64"/>
      <c r="I30" s="64"/>
      <c r="J30" s="64"/>
      <c r="K30" s="64"/>
      <c r="L30" s="64"/>
      <c r="M30" s="64"/>
      <c r="N30" s="64"/>
      <c r="O30" s="64"/>
      <c r="P30" s="65"/>
    </row>
    <row r="31" customHeight="1" spans="1:16">
      <c r="A31" s="64"/>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75"/>
      <c r="B71" s="75"/>
      <c r="C71" s="75"/>
      <c r="D71" s="75"/>
      <c r="E71" s="75"/>
      <c r="F71" s="75"/>
      <c r="G71" s="75"/>
      <c r="H71" s="75"/>
      <c r="I71" s="75"/>
      <c r="J71" s="75"/>
      <c r="K71" s="75"/>
      <c r="L71" s="75"/>
      <c r="M71" s="75"/>
      <c r="N71" s="75"/>
      <c r="O71" s="75"/>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6"/>
      <c r="B76" s="76"/>
      <c r="C76" s="76"/>
      <c r="D76" s="76"/>
      <c r="E76" s="76"/>
      <c r="F76" s="76"/>
      <c r="G76" s="76"/>
      <c r="H76" s="76"/>
      <c r="I76" s="76"/>
      <c r="J76" s="76"/>
      <c r="K76" s="76"/>
      <c r="L76" s="76"/>
      <c r="M76" s="76"/>
      <c r="N76" s="76"/>
      <c r="O76" s="76"/>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sheetData>
  <mergeCells count="4">
    <mergeCell ref="A1:F1"/>
    <mergeCell ref="A2:F2"/>
    <mergeCell ref="A4:C4"/>
    <mergeCell ref="A27:B27"/>
  </mergeCells>
  <printOptions horizontalCentered="1"/>
  <pageMargins left="0.590551181102362" right="0.590551181102362" top="0.866141732283464" bottom="0.866141732283464" header="0.47244094488189" footer="0.47244094488189"/>
  <pageSetup paperSize="9" fitToHeight="0" orientation="landscape" blackAndWhite="1"/>
  <headerFooter scaleWithDoc="0"/>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4">
    <pageSetUpPr fitToPage="1"/>
  </sheetPr>
  <dimension ref="A1:Q87"/>
  <sheetViews>
    <sheetView view="pageBreakPreview" zoomScaleNormal="100" workbookViewId="0">
      <selection activeCell="L20" sqref="L20"/>
    </sheetView>
  </sheetViews>
  <sheetFormatPr defaultColWidth="9" defaultRowHeight="15.75" customHeight="1"/>
  <cols>
    <col min="1" max="1" width="5.5" style="48" customWidth="1"/>
    <col min="2" max="2" width="30" style="48" customWidth="1"/>
    <col min="3" max="3" width="14.5" style="48" customWidth="1"/>
    <col min="4" max="4" width="14.1666666666667" style="48" customWidth="1"/>
    <col min="5" max="5" width="12" style="48" customWidth="1"/>
    <col min="6" max="6" width="8.16666666666667" style="48" customWidth="1" outlineLevel="1"/>
    <col min="7" max="7" width="11.5" style="48" customWidth="1" outlineLevel="1"/>
    <col min="8" max="8" width="12" style="48" customWidth="1" outlineLevel="1"/>
    <col min="9" max="9" width="17.3333333333333" style="48" customWidth="1"/>
    <col min="10" max="10" width="14.8333333333333" style="48" hidden="1" customWidth="1"/>
    <col min="11" max="11" width="16.5" style="48" customWidth="1"/>
    <col min="12" max="12" width="10.5" style="48" customWidth="1"/>
    <col min="13" max="16384" width="9" style="48"/>
  </cols>
  <sheetData>
    <row r="1" s="46" customFormat="1" ht="30" customHeight="1" spans="1:17">
      <c r="A1" s="49" t="s">
        <v>1366</v>
      </c>
      <c r="B1" s="49"/>
      <c r="C1" s="49"/>
      <c r="D1" s="49"/>
      <c r="E1" s="49"/>
      <c r="F1" s="49"/>
      <c r="G1" s="49"/>
      <c r="H1" s="49"/>
      <c r="I1" s="49"/>
      <c r="J1" s="49"/>
      <c r="K1" s="49"/>
      <c r="L1" s="49"/>
    </row>
    <row r="2" s="76" customFormat="1" ht="16.5" customHeight="1" spans="1:17">
      <c r="A2" s="50" t="str">
        <f>公用信息!E7</f>
        <v>评估基准日：2025年10月31日</v>
      </c>
      <c r="B2" s="50"/>
      <c r="C2" s="50"/>
      <c r="D2" s="50"/>
      <c r="E2" s="50"/>
      <c r="F2" s="50"/>
      <c r="G2" s="50"/>
      <c r="H2" s="50"/>
      <c r="I2" s="51"/>
      <c r="J2" s="51"/>
      <c r="K2" s="51"/>
      <c r="L2" s="51"/>
      <c r="M2" s="52"/>
      <c r="N2" s="52"/>
      <c r="O2" s="52"/>
      <c r="P2" s="52"/>
    </row>
    <row r="3" s="76" customFormat="1" ht="16.5" customHeight="1" spans="1:17">
      <c r="A3" s="50"/>
      <c r="B3" s="50"/>
      <c r="C3" s="50"/>
      <c r="D3" s="50"/>
      <c r="E3" s="50"/>
      <c r="F3" s="50"/>
      <c r="G3" s="50"/>
      <c r="H3" s="50"/>
      <c r="I3" s="51"/>
      <c r="J3" s="51"/>
      <c r="K3" s="51"/>
      <c r="L3" s="53" t="s">
        <v>1367</v>
      </c>
      <c r="M3" s="52"/>
      <c r="N3" s="52"/>
      <c r="O3" s="52"/>
      <c r="P3" s="52"/>
    </row>
    <row r="4" s="76" customFormat="1" ht="16.5" customHeight="1" spans="1:17">
      <c r="A4" s="54" t="str">
        <f>公用信息!E6</f>
        <v>被评估单位：杭州建德杭氧气体有限公司</v>
      </c>
      <c r="B4" s="54"/>
      <c r="C4" s="54"/>
      <c r="D4" s="54"/>
      <c r="E4" s="54"/>
      <c r="F4" s="52"/>
      <c r="G4" s="52"/>
      <c r="H4" s="52"/>
      <c r="I4" s="52"/>
      <c r="J4" s="52"/>
      <c r="K4" s="52"/>
      <c r="L4" s="55" t="e">
        <f>#REF!</f>
        <v>#REF!</v>
      </c>
      <c r="M4" s="52"/>
      <c r="N4" s="52"/>
      <c r="O4" s="52"/>
      <c r="P4" s="52"/>
    </row>
    <row r="5" s="88" customFormat="1" ht="16.5" customHeight="1" spans="1:17">
      <c r="A5" s="56" t="s">
        <v>175</v>
      </c>
      <c r="B5" s="56" t="s">
        <v>1285</v>
      </c>
      <c r="C5" s="56" t="s">
        <v>316</v>
      </c>
      <c r="D5" s="56" t="s">
        <v>467</v>
      </c>
      <c r="E5" s="56" t="s">
        <v>1286</v>
      </c>
      <c r="F5" s="110" t="s">
        <v>258</v>
      </c>
      <c r="G5" s="110" t="s">
        <v>259</v>
      </c>
      <c r="H5" s="110" t="s">
        <v>260</v>
      </c>
      <c r="I5" s="57" t="s">
        <v>111</v>
      </c>
      <c r="J5" s="56" t="s">
        <v>1287</v>
      </c>
      <c r="K5" s="56" t="s">
        <v>112</v>
      </c>
      <c r="L5" s="56" t="s">
        <v>247</v>
      </c>
      <c r="M5" s="58"/>
      <c r="N5" s="58"/>
      <c r="O5" s="58"/>
      <c r="P5" s="58"/>
      <c r="Q5" s="89"/>
    </row>
    <row r="6" s="76" customFormat="1" ht="16.5" customHeight="1" spans="1:17">
      <c r="A6" s="56"/>
      <c r="B6" s="60"/>
      <c r="C6" s="61"/>
      <c r="D6" s="61"/>
      <c r="E6" s="61"/>
      <c r="F6" s="56"/>
      <c r="G6" s="62"/>
      <c r="H6" s="111"/>
      <c r="I6" s="62"/>
      <c r="J6" s="62"/>
      <c r="K6" s="62"/>
      <c r="L6" s="63"/>
      <c r="M6" s="64"/>
      <c r="N6" s="64"/>
      <c r="O6" s="64"/>
      <c r="P6" s="64"/>
      <c r="Q6" s="75"/>
    </row>
    <row r="7" s="76" customFormat="1" ht="16.5" customHeight="1" spans="1:17">
      <c r="A7" s="56"/>
      <c r="B7" s="60"/>
      <c r="C7" s="61"/>
      <c r="D7" s="61"/>
      <c r="E7" s="56"/>
      <c r="F7" s="56"/>
      <c r="G7" s="62"/>
      <c r="H7" s="111"/>
      <c r="I7" s="62"/>
      <c r="J7" s="62"/>
      <c r="K7" s="62"/>
      <c r="L7" s="63"/>
      <c r="M7" s="64"/>
      <c r="N7" s="64"/>
      <c r="O7" s="64"/>
      <c r="P7" s="64"/>
      <c r="Q7" s="75"/>
    </row>
    <row r="8" s="76" customFormat="1" ht="16.5" customHeight="1" spans="1:17">
      <c r="A8" s="56"/>
      <c r="B8" s="60"/>
      <c r="C8" s="61"/>
      <c r="D8" s="61"/>
      <c r="E8" s="56"/>
      <c r="F8" s="56"/>
      <c r="G8" s="62"/>
      <c r="H8" s="111"/>
      <c r="I8" s="66"/>
      <c r="J8" s="62"/>
      <c r="K8" s="62"/>
      <c r="L8" s="63"/>
      <c r="M8" s="64"/>
      <c r="N8" s="64"/>
      <c r="O8" s="64"/>
      <c r="P8" s="64"/>
      <c r="Q8" s="75"/>
    </row>
    <row r="9" s="76" customFormat="1" ht="16.5" customHeight="1" spans="1:17">
      <c r="A9" s="56"/>
      <c r="B9" s="60"/>
      <c r="C9" s="61"/>
      <c r="D9" s="61"/>
      <c r="E9" s="56"/>
      <c r="F9" s="56"/>
      <c r="G9" s="62"/>
      <c r="H9" s="111"/>
      <c r="I9" s="66"/>
      <c r="J9" s="62"/>
      <c r="K9" s="62"/>
      <c r="L9" s="63"/>
      <c r="M9" s="64"/>
      <c r="N9" s="64"/>
      <c r="O9" s="64"/>
      <c r="P9" s="64"/>
      <c r="Q9" s="75"/>
    </row>
    <row r="10" s="76" customFormat="1" ht="16.5" customHeight="1" spans="1:17">
      <c r="A10" s="56"/>
      <c r="B10" s="60"/>
      <c r="C10" s="61"/>
      <c r="D10" s="61"/>
      <c r="E10" s="56"/>
      <c r="F10" s="56"/>
      <c r="G10" s="62"/>
      <c r="H10" s="111"/>
      <c r="I10" s="66"/>
      <c r="J10" s="62"/>
      <c r="K10" s="62"/>
      <c r="L10" s="63"/>
      <c r="M10" s="64"/>
      <c r="N10" s="64"/>
      <c r="O10" s="64"/>
      <c r="P10" s="64"/>
      <c r="Q10" s="75"/>
    </row>
    <row r="11" s="76" customFormat="1" ht="16.5" customHeight="1" spans="1:17">
      <c r="A11" s="56"/>
      <c r="B11" s="60"/>
      <c r="C11" s="61"/>
      <c r="D11" s="61"/>
      <c r="E11" s="56"/>
      <c r="F11" s="56"/>
      <c r="G11" s="62"/>
      <c r="H11" s="111"/>
      <c r="I11" s="66"/>
      <c r="J11" s="62"/>
      <c r="K11" s="62"/>
      <c r="L11" s="63"/>
      <c r="M11" s="64"/>
      <c r="N11" s="64"/>
      <c r="O11" s="64"/>
      <c r="P11" s="64"/>
      <c r="Q11" s="75"/>
    </row>
    <row r="12" s="76" customFormat="1" ht="16.5" customHeight="1" spans="1:17">
      <c r="A12" s="56"/>
      <c r="B12" s="60"/>
      <c r="C12" s="61"/>
      <c r="D12" s="61"/>
      <c r="E12" s="56"/>
      <c r="F12" s="56"/>
      <c r="G12" s="62"/>
      <c r="H12" s="111"/>
      <c r="I12" s="66"/>
      <c r="J12" s="62"/>
      <c r="K12" s="62"/>
      <c r="L12" s="63"/>
      <c r="M12" s="64"/>
      <c r="N12" s="64"/>
      <c r="O12" s="64"/>
      <c r="P12" s="64"/>
      <c r="Q12" s="75"/>
    </row>
    <row r="13" s="76" customFormat="1" ht="16.5" customHeight="1" spans="1:17">
      <c r="A13" s="56"/>
      <c r="B13" s="60"/>
      <c r="C13" s="61"/>
      <c r="D13" s="61"/>
      <c r="E13" s="56"/>
      <c r="F13" s="56"/>
      <c r="G13" s="62"/>
      <c r="H13" s="111"/>
      <c r="I13" s="66"/>
      <c r="J13" s="62"/>
      <c r="K13" s="62"/>
      <c r="L13" s="63"/>
      <c r="M13" s="64"/>
      <c r="N13" s="64"/>
      <c r="O13" s="64"/>
      <c r="P13" s="64"/>
      <c r="Q13" s="75"/>
    </row>
    <row r="14" s="76" customFormat="1" ht="16.5" customHeight="1" spans="1:17">
      <c r="A14" s="56"/>
      <c r="B14" s="60"/>
      <c r="C14" s="61"/>
      <c r="D14" s="61"/>
      <c r="E14" s="56"/>
      <c r="F14" s="56"/>
      <c r="G14" s="62"/>
      <c r="H14" s="111"/>
      <c r="I14" s="66"/>
      <c r="J14" s="62"/>
      <c r="K14" s="62"/>
      <c r="L14" s="63"/>
      <c r="M14" s="64"/>
      <c r="N14" s="64"/>
      <c r="O14" s="64"/>
      <c r="P14" s="64"/>
      <c r="Q14" s="75"/>
    </row>
    <row r="15" s="76" customFormat="1" ht="16.5" customHeight="1" spans="1:17">
      <c r="A15" s="56"/>
      <c r="B15" s="60"/>
      <c r="C15" s="61"/>
      <c r="D15" s="61"/>
      <c r="E15" s="56"/>
      <c r="F15" s="56"/>
      <c r="G15" s="62"/>
      <c r="H15" s="111"/>
      <c r="I15" s="66"/>
      <c r="J15" s="62"/>
      <c r="K15" s="62"/>
      <c r="L15" s="63"/>
      <c r="M15" s="64"/>
      <c r="N15" s="64"/>
      <c r="O15" s="64"/>
      <c r="P15" s="64"/>
      <c r="Q15" s="75"/>
    </row>
    <row r="16" s="76" customFormat="1" ht="16.5" customHeight="1" spans="1:17">
      <c r="A16" s="56"/>
      <c r="B16" s="60"/>
      <c r="C16" s="61"/>
      <c r="D16" s="61"/>
      <c r="E16" s="56"/>
      <c r="F16" s="56"/>
      <c r="G16" s="62"/>
      <c r="H16" s="111"/>
      <c r="I16" s="66"/>
      <c r="J16" s="62"/>
      <c r="K16" s="62"/>
      <c r="L16" s="63"/>
      <c r="M16" s="64"/>
      <c r="N16" s="64"/>
      <c r="O16" s="64"/>
      <c r="P16" s="64"/>
      <c r="Q16" s="75"/>
    </row>
    <row r="17" s="76" customFormat="1" ht="16.5" customHeight="1" spans="1:17">
      <c r="A17" s="56"/>
      <c r="B17" s="60"/>
      <c r="C17" s="61"/>
      <c r="D17" s="61"/>
      <c r="E17" s="56"/>
      <c r="F17" s="56"/>
      <c r="G17" s="62"/>
      <c r="H17" s="111"/>
      <c r="I17" s="66"/>
      <c r="J17" s="62"/>
      <c r="K17" s="62"/>
      <c r="L17" s="63"/>
      <c r="M17" s="64"/>
      <c r="N17" s="64"/>
      <c r="O17" s="64"/>
      <c r="P17" s="64"/>
      <c r="Q17" s="75"/>
    </row>
    <row r="18" s="76" customFormat="1" ht="16.5" customHeight="1" spans="1:17">
      <c r="A18" s="56"/>
      <c r="B18" s="60"/>
      <c r="C18" s="61"/>
      <c r="D18" s="61"/>
      <c r="E18" s="56"/>
      <c r="F18" s="56"/>
      <c r="G18" s="62"/>
      <c r="H18" s="111"/>
      <c r="I18" s="66"/>
      <c r="J18" s="62"/>
      <c r="K18" s="62"/>
      <c r="L18" s="63"/>
      <c r="M18" s="64"/>
      <c r="N18" s="64"/>
      <c r="O18" s="64"/>
      <c r="P18" s="64"/>
      <c r="Q18" s="75"/>
    </row>
    <row r="19" s="76" customFormat="1" ht="16.5" customHeight="1" spans="1:17">
      <c r="A19" s="56"/>
      <c r="B19" s="60"/>
      <c r="C19" s="61"/>
      <c r="D19" s="61"/>
      <c r="E19" s="56"/>
      <c r="F19" s="56"/>
      <c r="G19" s="62"/>
      <c r="H19" s="111"/>
      <c r="I19" s="66"/>
      <c r="J19" s="62"/>
      <c r="K19" s="62"/>
      <c r="L19" s="63"/>
      <c r="M19" s="64"/>
      <c r="N19" s="64"/>
      <c r="O19" s="64"/>
      <c r="P19" s="64"/>
      <c r="Q19" s="75"/>
    </row>
    <row r="20" s="76" customFormat="1" ht="16.5" customHeight="1" spans="1:17">
      <c r="A20" s="56"/>
      <c r="B20" s="60"/>
      <c r="C20" s="61"/>
      <c r="D20" s="61"/>
      <c r="E20" s="56"/>
      <c r="F20" s="56"/>
      <c r="G20" s="62"/>
      <c r="H20" s="111"/>
      <c r="I20" s="66"/>
      <c r="J20" s="62"/>
      <c r="K20" s="62"/>
      <c r="L20" s="63"/>
      <c r="M20" s="64"/>
      <c r="N20" s="64"/>
      <c r="O20" s="64"/>
      <c r="P20" s="64"/>
      <c r="Q20" s="75"/>
    </row>
    <row r="21" s="76" customFormat="1" ht="16.5" customHeight="1" spans="1:17">
      <c r="A21" s="56"/>
      <c r="B21" s="60"/>
      <c r="C21" s="61"/>
      <c r="D21" s="61"/>
      <c r="E21" s="56"/>
      <c r="F21" s="56"/>
      <c r="G21" s="62"/>
      <c r="H21" s="111"/>
      <c r="I21" s="66"/>
      <c r="J21" s="62"/>
      <c r="K21" s="62"/>
      <c r="L21" s="63"/>
      <c r="M21" s="64"/>
      <c r="N21" s="64"/>
      <c r="O21" s="64"/>
      <c r="P21" s="64"/>
      <c r="Q21" s="75"/>
    </row>
    <row r="22" s="76" customFormat="1" ht="16.5" customHeight="1" spans="1:17">
      <c r="A22" s="56"/>
      <c r="B22" s="60"/>
      <c r="C22" s="61"/>
      <c r="D22" s="61"/>
      <c r="E22" s="56"/>
      <c r="F22" s="56"/>
      <c r="G22" s="62"/>
      <c r="H22" s="111"/>
      <c r="I22" s="66"/>
      <c r="J22" s="62"/>
      <c r="K22" s="62"/>
      <c r="L22" s="63"/>
      <c r="M22" s="64"/>
      <c r="N22" s="64"/>
      <c r="O22" s="64"/>
      <c r="P22" s="64"/>
      <c r="Q22" s="75"/>
    </row>
    <row r="23" s="76" customFormat="1" ht="16.5" customHeight="1" spans="1:17">
      <c r="A23" s="56"/>
      <c r="B23" s="60"/>
      <c r="C23" s="61"/>
      <c r="D23" s="61"/>
      <c r="E23" s="56"/>
      <c r="F23" s="56"/>
      <c r="G23" s="62"/>
      <c r="H23" s="111"/>
      <c r="I23" s="66"/>
      <c r="J23" s="62"/>
      <c r="K23" s="62"/>
      <c r="L23" s="63"/>
      <c r="M23" s="64"/>
      <c r="N23" s="64"/>
      <c r="O23" s="64"/>
      <c r="P23" s="64"/>
      <c r="Q23" s="75"/>
    </row>
    <row r="24" s="76" customFormat="1" ht="16.5" customHeight="1" spans="1:17">
      <c r="A24" s="56"/>
      <c r="B24" s="60"/>
      <c r="C24" s="61"/>
      <c r="D24" s="61"/>
      <c r="E24" s="56"/>
      <c r="F24" s="56"/>
      <c r="G24" s="62"/>
      <c r="H24" s="111"/>
      <c r="I24" s="66"/>
      <c r="J24" s="62"/>
      <c r="K24" s="62"/>
      <c r="L24" s="63"/>
      <c r="M24" s="64"/>
      <c r="N24" s="64"/>
      <c r="O24" s="64"/>
      <c r="P24" s="64"/>
      <c r="Q24" s="75"/>
    </row>
    <row r="25" s="76" customFormat="1" ht="16.5" customHeight="1" spans="1:17">
      <c r="A25" s="56"/>
      <c r="B25" s="60"/>
      <c r="C25" s="61"/>
      <c r="D25" s="61"/>
      <c r="E25" s="56"/>
      <c r="F25" s="56"/>
      <c r="G25" s="62"/>
      <c r="H25" s="111"/>
      <c r="I25" s="66"/>
      <c r="J25" s="62"/>
      <c r="K25" s="62"/>
      <c r="L25" s="63"/>
      <c r="M25" s="64"/>
      <c r="N25" s="64"/>
      <c r="O25" s="64"/>
      <c r="P25" s="64"/>
      <c r="Q25" s="75"/>
    </row>
    <row r="26" s="76" customFormat="1" ht="16.5" customHeight="1" spans="1:17">
      <c r="A26" s="56"/>
      <c r="B26" s="60"/>
      <c r="C26" s="61"/>
      <c r="D26" s="61"/>
      <c r="E26" s="56"/>
      <c r="F26" s="56"/>
      <c r="G26" s="62"/>
      <c r="H26" s="111"/>
      <c r="I26" s="66"/>
      <c r="J26" s="62"/>
      <c r="K26" s="62"/>
      <c r="L26" s="63"/>
      <c r="M26" s="64"/>
      <c r="N26" s="64"/>
      <c r="O26" s="64"/>
      <c r="P26" s="64"/>
      <c r="Q26" s="75"/>
    </row>
    <row r="27" s="76" customFormat="1" ht="16.5" customHeight="1" spans="1:17">
      <c r="A27" s="56"/>
      <c r="B27" s="60"/>
      <c r="C27" s="61"/>
      <c r="D27" s="61"/>
      <c r="E27" s="56"/>
      <c r="F27" s="56"/>
      <c r="G27" s="62"/>
      <c r="H27" s="111"/>
      <c r="I27" s="66"/>
      <c r="J27" s="62"/>
      <c r="K27" s="62"/>
      <c r="L27" s="63"/>
      <c r="M27" s="64"/>
      <c r="N27" s="64"/>
      <c r="O27" s="64"/>
      <c r="P27" s="64"/>
      <c r="Q27" s="75"/>
    </row>
    <row r="28" s="76" customFormat="1" ht="16.5" customHeight="1" spans="1:17">
      <c r="A28" s="56"/>
      <c r="B28" s="60"/>
      <c r="C28" s="61"/>
      <c r="D28" s="61"/>
      <c r="E28" s="56"/>
      <c r="F28" s="56"/>
      <c r="G28" s="62"/>
      <c r="H28" s="111"/>
      <c r="I28" s="66"/>
      <c r="J28" s="62"/>
      <c r="K28" s="62"/>
      <c r="L28" s="63"/>
      <c r="M28" s="64"/>
      <c r="N28" s="64"/>
      <c r="O28" s="64"/>
      <c r="P28" s="64"/>
      <c r="Q28" s="75"/>
    </row>
    <row r="29" s="76" customFormat="1" ht="16.5" customHeight="1" spans="1:17">
      <c r="A29" s="67" t="s">
        <v>309</v>
      </c>
      <c r="B29" s="57"/>
      <c r="C29" s="61"/>
      <c r="D29" s="61"/>
      <c r="E29" s="56"/>
      <c r="F29" s="56"/>
      <c r="G29" s="66">
        <f>ROUND(SUM(G6:G28),2)</f>
        <v>0</v>
      </c>
      <c r="H29" s="112"/>
      <c r="I29" s="66">
        <f>ROUND(SUM(I6:I28),2)</f>
        <v>0</v>
      </c>
      <c r="J29" s="66"/>
      <c r="K29" s="66">
        <f>ROUND(SUM(K6:K28),2)</f>
        <v>0</v>
      </c>
      <c r="L29" s="63"/>
      <c r="M29" s="64"/>
      <c r="N29" s="64"/>
      <c r="O29" s="64"/>
      <c r="P29" s="64"/>
      <c r="Q29" s="75"/>
    </row>
    <row r="30" customHeight="1" spans="1:17">
      <c r="A30" s="64"/>
      <c r="B30" s="64"/>
      <c r="C30" s="64"/>
      <c r="D30" s="64"/>
      <c r="E30" s="64"/>
      <c r="F30" s="64"/>
      <c r="G30" s="64"/>
      <c r="H30" s="64"/>
      <c r="I30" s="64"/>
      <c r="J30" s="64"/>
      <c r="K30" s="64"/>
      <c r="L30" s="64"/>
      <c r="M30" s="64"/>
      <c r="N30" s="64"/>
      <c r="O30" s="64"/>
      <c r="P30" s="64"/>
      <c r="Q30" s="65"/>
    </row>
    <row r="31" customHeight="1" spans="1:17">
      <c r="A31" s="71"/>
      <c r="B31" s="64"/>
      <c r="C31" s="64"/>
      <c r="D31" s="64"/>
      <c r="E31" s="64"/>
      <c r="F31" s="64"/>
      <c r="G31" s="64"/>
      <c r="H31" s="64"/>
      <c r="I31" s="72" t="s">
        <v>113</v>
      </c>
      <c r="J31" s="64"/>
      <c r="K31" s="66">
        <f>K29-I29</f>
        <v>0</v>
      </c>
      <c r="L31" s="64"/>
      <c r="M31" s="64"/>
      <c r="N31" s="64"/>
      <c r="O31" s="64"/>
      <c r="P31" s="64"/>
      <c r="Q31" s="65"/>
    </row>
    <row r="32" customHeight="1" spans="1:17">
      <c r="A32" s="64"/>
      <c r="B32" s="64"/>
      <c r="C32" s="64"/>
      <c r="D32" s="64"/>
      <c r="E32" s="64"/>
      <c r="F32" s="64"/>
      <c r="G32" s="64"/>
      <c r="H32" s="64"/>
      <c r="I32" s="72" t="s">
        <v>1288</v>
      </c>
      <c r="J32" s="64"/>
      <c r="K32" s="74" t="str">
        <f>IF(I29=0,"",K31/I29)</f>
        <v/>
      </c>
      <c r="L32" s="64"/>
      <c r="M32" s="64"/>
      <c r="N32" s="64"/>
      <c r="O32" s="64"/>
      <c r="P32" s="64"/>
      <c r="Q32" s="65"/>
    </row>
    <row r="33" customHeight="1" spans="1:17">
      <c r="A33" s="64"/>
      <c r="B33" s="64"/>
      <c r="C33" s="64"/>
      <c r="D33" s="64"/>
      <c r="E33" s="64"/>
      <c r="F33" s="64"/>
      <c r="G33" s="64"/>
      <c r="H33" s="64"/>
      <c r="I33" s="64"/>
      <c r="J33" s="64"/>
      <c r="K33" s="64"/>
      <c r="L33" s="64"/>
      <c r="M33" s="64"/>
      <c r="N33" s="64"/>
      <c r="O33" s="64"/>
      <c r="P33" s="64"/>
      <c r="Q33" s="65"/>
    </row>
    <row r="34" customHeight="1" spans="1:17">
      <c r="A34" s="64"/>
      <c r="B34" s="64"/>
      <c r="C34" s="64"/>
      <c r="D34" s="64"/>
      <c r="E34" s="64"/>
      <c r="F34" s="64"/>
      <c r="G34" s="64"/>
      <c r="H34" s="64"/>
      <c r="I34" s="64"/>
      <c r="J34" s="64"/>
      <c r="K34" s="64"/>
      <c r="L34" s="64"/>
      <c r="M34" s="64"/>
      <c r="N34" s="64"/>
      <c r="O34" s="64"/>
      <c r="P34" s="64"/>
      <c r="Q34" s="65"/>
    </row>
    <row r="35" customHeight="1" spans="1:17">
      <c r="A35" s="64"/>
      <c r="B35" s="64"/>
      <c r="C35" s="64"/>
      <c r="D35" s="64"/>
      <c r="E35" s="64"/>
      <c r="F35" s="64"/>
      <c r="G35" s="64"/>
      <c r="H35" s="64"/>
      <c r="I35" s="64"/>
      <c r="J35" s="64"/>
      <c r="K35" s="64"/>
      <c r="L35" s="64"/>
      <c r="M35" s="64"/>
      <c r="N35" s="64"/>
      <c r="O35" s="64"/>
      <c r="P35" s="64"/>
      <c r="Q35" s="65"/>
    </row>
    <row r="36" customHeight="1" spans="1:17">
      <c r="A36" s="64"/>
      <c r="B36" s="64"/>
      <c r="C36" s="64"/>
      <c r="D36" s="64"/>
      <c r="E36" s="64"/>
      <c r="F36" s="64"/>
      <c r="G36" s="64"/>
      <c r="H36" s="64"/>
      <c r="I36" s="64"/>
      <c r="J36" s="64"/>
      <c r="K36" s="64"/>
      <c r="L36" s="64"/>
      <c r="M36" s="64"/>
      <c r="N36" s="64"/>
      <c r="O36" s="64"/>
      <c r="P36" s="64"/>
      <c r="Q36" s="65"/>
    </row>
    <row r="37" customHeight="1" spans="1:17">
      <c r="A37" s="64"/>
      <c r="B37" s="64"/>
      <c r="C37" s="64"/>
      <c r="D37" s="64"/>
      <c r="E37" s="64"/>
      <c r="F37" s="64"/>
      <c r="G37" s="64"/>
      <c r="H37" s="64"/>
      <c r="I37" s="64"/>
      <c r="J37" s="64"/>
      <c r="K37" s="64"/>
      <c r="L37" s="64"/>
      <c r="M37" s="64"/>
      <c r="N37" s="64"/>
      <c r="O37" s="64"/>
      <c r="P37" s="64"/>
      <c r="Q37" s="65"/>
    </row>
    <row r="38" customHeight="1" spans="1:17">
      <c r="A38" s="64"/>
      <c r="B38" s="64"/>
      <c r="C38" s="64"/>
      <c r="D38" s="64"/>
      <c r="E38" s="64"/>
      <c r="F38" s="64"/>
      <c r="G38" s="64"/>
      <c r="H38" s="64"/>
      <c r="I38" s="64"/>
      <c r="J38" s="64"/>
      <c r="K38" s="64"/>
      <c r="L38" s="64"/>
      <c r="M38" s="64"/>
      <c r="N38" s="64"/>
      <c r="O38" s="64"/>
      <c r="P38" s="64"/>
      <c r="Q38" s="65"/>
    </row>
    <row r="39" customHeight="1" spans="1:17">
      <c r="A39" s="64"/>
      <c r="B39" s="64"/>
      <c r="C39" s="64"/>
      <c r="D39" s="64"/>
      <c r="E39" s="64"/>
      <c r="F39" s="64"/>
      <c r="G39" s="64"/>
      <c r="H39" s="64"/>
      <c r="I39" s="64"/>
      <c r="J39" s="64"/>
      <c r="K39" s="64"/>
      <c r="L39" s="64"/>
      <c r="M39" s="64"/>
      <c r="N39" s="64"/>
      <c r="O39" s="64"/>
      <c r="P39" s="64"/>
      <c r="Q39" s="65"/>
    </row>
    <row r="40" customHeight="1" spans="1:17">
      <c r="A40" s="64"/>
      <c r="B40" s="64"/>
      <c r="C40" s="64"/>
      <c r="D40" s="64"/>
      <c r="E40" s="64"/>
      <c r="F40" s="64"/>
      <c r="G40" s="64"/>
      <c r="H40" s="64"/>
      <c r="I40" s="64"/>
      <c r="J40" s="64"/>
      <c r="K40" s="64"/>
      <c r="L40" s="64"/>
      <c r="M40" s="64"/>
      <c r="N40" s="64"/>
      <c r="O40" s="64"/>
      <c r="P40" s="64"/>
      <c r="Q40" s="65"/>
    </row>
    <row r="41" customHeight="1" spans="1:17">
      <c r="A41" s="64"/>
      <c r="B41" s="64"/>
      <c r="C41" s="64"/>
      <c r="D41" s="64"/>
      <c r="E41" s="64"/>
      <c r="F41" s="64"/>
      <c r="G41" s="64"/>
      <c r="H41" s="64"/>
      <c r="I41" s="64"/>
      <c r="J41" s="64"/>
      <c r="K41" s="64"/>
      <c r="L41" s="64"/>
      <c r="M41" s="64"/>
      <c r="N41" s="64"/>
      <c r="O41" s="64"/>
      <c r="P41" s="64"/>
      <c r="Q41" s="65"/>
    </row>
    <row r="42" customHeight="1" spans="1:17">
      <c r="A42" s="64"/>
      <c r="B42" s="64"/>
      <c r="C42" s="64"/>
      <c r="D42" s="64"/>
      <c r="E42" s="64"/>
      <c r="F42" s="64"/>
      <c r="G42" s="64"/>
      <c r="H42" s="64"/>
      <c r="I42" s="64"/>
      <c r="J42" s="64"/>
      <c r="K42" s="64"/>
      <c r="L42" s="64"/>
      <c r="M42" s="64"/>
      <c r="N42" s="64"/>
      <c r="O42" s="64"/>
      <c r="P42" s="64"/>
      <c r="Q42" s="65"/>
    </row>
    <row r="43" customHeight="1" spans="1:17">
      <c r="A43" s="64"/>
      <c r="B43" s="64"/>
      <c r="C43" s="64"/>
      <c r="D43" s="64"/>
      <c r="E43" s="64"/>
      <c r="F43" s="64"/>
      <c r="G43" s="64"/>
      <c r="H43" s="64"/>
      <c r="I43" s="64"/>
      <c r="J43" s="64"/>
      <c r="K43" s="64"/>
      <c r="L43" s="64"/>
      <c r="M43" s="64"/>
      <c r="N43" s="64"/>
      <c r="O43" s="64"/>
      <c r="P43" s="64"/>
      <c r="Q43" s="65"/>
    </row>
    <row r="44" customHeight="1" spans="1:17">
      <c r="A44" s="64"/>
      <c r="B44" s="64"/>
      <c r="C44" s="64"/>
      <c r="D44" s="64"/>
      <c r="E44" s="64"/>
      <c r="F44" s="64"/>
      <c r="G44" s="64"/>
      <c r="H44" s="64"/>
      <c r="I44" s="64"/>
      <c r="J44" s="64"/>
      <c r="K44" s="64"/>
      <c r="L44" s="64"/>
      <c r="M44" s="64"/>
      <c r="N44" s="64"/>
      <c r="O44" s="64"/>
      <c r="P44" s="64"/>
      <c r="Q44" s="65"/>
    </row>
    <row r="45" customHeight="1" spans="1:17">
      <c r="A45" s="64"/>
      <c r="B45" s="64"/>
      <c r="C45" s="64"/>
      <c r="D45" s="64"/>
      <c r="E45" s="64"/>
      <c r="F45" s="64"/>
      <c r="G45" s="64"/>
      <c r="H45" s="64"/>
      <c r="I45" s="64"/>
      <c r="J45" s="64"/>
      <c r="K45" s="64"/>
      <c r="L45" s="64"/>
      <c r="M45" s="64"/>
      <c r="N45" s="64"/>
      <c r="O45" s="64"/>
      <c r="P45" s="64"/>
      <c r="Q45" s="65"/>
    </row>
    <row r="46" customHeight="1" spans="1:17">
      <c r="A46" s="64"/>
      <c r="B46" s="64"/>
      <c r="C46" s="64"/>
      <c r="D46" s="64"/>
      <c r="E46" s="64"/>
      <c r="F46" s="64"/>
      <c r="G46" s="64"/>
      <c r="H46" s="64"/>
      <c r="I46" s="64"/>
      <c r="J46" s="64"/>
      <c r="K46" s="64"/>
      <c r="L46" s="64"/>
      <c r="M46" s="64"/>
      <c r="N46" s="64"/>
      <c r="O46" s="64"/>
      <c r="P46" s="64"/>
      <c r="Q46" s="65"/>
    </row>
    <row r="47" customHeight="1" spans="1:17">
      <c r="A47" s="64"/>
      <c r="B47" s="64"/>
      <c r="C47" s="64"/>
      <c r="D47" s="64"/>
      <c r="E47" s="64"/>
      <c r="F47" s="64"/>
      <c r="G47" s="64"/>
      <c r="H47" s="64"/>
      <c r="I47" s="64"/>
      <c r="J47" s="64"/>
      <c r="K47" s="64"/>
      <c r="L47" s="64"/>
      <c r="M47" s="64"/>
      <c r="N47" s="64"/>
      <c r="O47" s="64"/>
      <c r="P47" s="64"/>
      <c r="Q47" s="65"/>
    </row>
    <row r="48" customHeight="1" spans="1:17">
      <c r="A48" s="64"/>
      <c r="B48" s="64"/>
      <c r="C48" s="64"/>
      <c r="D48" s="64"/>
      <c r="E48" s="64"/>
      <c r="F48" s="64"/>
      <c r="G48" s="64"/>
      <c r="H48" s="64"/>
      <c r="I48" s="64"/>
      <c r="J48" s="64"/>
      <c r="K48" s="64"/>
      <c r="L48" s="64"/>
      <c r="M48" s="64"/>
      <c r="N48" s="64"/>
      <c r="O48" s="64"/>
      <c r="P48" s="64"/>
      <c r="Q48" s="65"/>
    </row>
    <row r="49" customHeight="1" spans="1:17">
      <c r="A49" s="64"/>
      <c r="B49" s="64"/>
      <c r="C49" s="64"/>
      <c r="D49" s="64"/>
      <c r="E49" s="64"/>
      <c r="F49" s="64"/>
      <c r="G49" s="64"/>
      <c r="H49" s="64"/>
      <c r="I49" s="64"/>
      <c r="J49" s="64"/>
      <c r="K49" s="64"/>
      <c r="L49" s="64"/>
      <c r="M49" s="64"/>
      <c r="N49" s="64"/>
      <c r="O49" s="64"/>
      <c r="P49" s="64"/>
      <c r="Q49" s="65"/>
    </row>
    <row r="50" customHeight="1" spans="1:17">
      <c r="A50" s="64"/>
      <c r="B50" s="64"/>
      <c r="C50" s="64"/>
      <c r="D50" s="64"/>
      <c r="E50" s="64"/>
      <c r="F50" s="64"/>
      <c r="G50" s="64"/>
      <c r="H50" s="64"/>
      <c r="I50" s="64"/>
      <c r="J50" s="64"/>
      <c r="K50" s="64"/>
      <c r="L50" s="64"/>
      <c r="M50" s="64"/>
      <c r="N50" s="64"/>
      <c r="O50" s="64"/>
      <c r="P50" s="64"/>
      <c r="Q50" s="65"/>
    </row>
    <row r="51" customHeight="1" spans="1:17">
      <c r="A51" s="64"/>
      <c r="B51" s="64"/>
      <c r="C51" s="64"/>
      <c r="D51" s="64"/>
      <c r="E51" s="64"/>
      <c r="F51" s="64"/>
      <c r="G51" s="64"/>
      <c r="H51" s="64"/>
      <c r="I51" s="64"/>
      <c r="J51" s="64"/>
      <c r="K51" s="64"/>
      <c r="L51" s="64"/>
      <c r="M51" s="64"/>
      <c r="N51" s="64"/>
      <c r="O51" s="64"/>
      <c r="P51" s="64"/>
      <c r="Q51" s="65"/>
    </row>
    <row r="52" customHeight="1" spans="1:17">
      <c r="A52" s="64"/>
      <c r="B52" s="64"/>
      <c r="C52" s="64"/>
      <c r="D52" s="64"/>
      <c r="E52" s="64"/>
      <c r="F52" s="64"/>
      <c r="G52" s="64"/>
      <c r="H52" s="64"/>
      <c r="I52" s="64"/>
      <c r="J52" s="64"/>
      <c r="K52" s="64"/>
      <c r="L52" s="64"/>
      <c r="M52" s="64"/>
      <c r="N52" s="64"/>
      <c r="O52" s="64"/>
      <c r="P52" s="64"/>
      <c r="Q52" s="65"/>
    </row>
    <row r="53" customHeight="1" spans="1:17">
      <c r="A53" s="64"/>
      <c r="B53" s="64"/>
      <c r="C53" s="64"/>
      <c r="D53" s="64"/>
      <c r="E53" s="64"/>
      <c r="F53" s="64"/>
      <c r="G53" s="64"/>
      <c r="H53" s="64"/>
      <c r="I53" s="64"/>
      <c r="J53" s="64"/>
      <c r="K53" s="64"/>
      <c r="L53" s="64"/>
      <c r="M53" s="64"/>
      <c r="N53" s="64"/>
      <c r="O53" s="64"/>
      <c r="P53" s="64"/>
      <c r="Q53" s="65"/>
    </row>
    <row r="54" customHeight="1" spans="1:17">
      <c r="A54" s="64"/>
      <c r="B54" s="64"/>
      <c r="C54" s="64"/>
      <c r="D54" s="64"/>
      <c r="E54" s="64"/>
      <c r="F54" s="64"/>
      <c r="G54" s="64"/>
      <c r="H54" s="64"/>
      <c r="I54" s="64"/>
      <c r="J54" s="64"/>
      <c r="K54" s="64"/>
      <c r="L54" s="64"/>
      <c r="M54" s="64"/>
      <c r="N54" s="64"/>
      <c r="O54" s="64"/>
      <c r="P54" s="64"/>
      <c r="Q54" s="65"/>
    </row>
    <row r="55" customHeight="1" spans="1:17">
      <c r="A55" s="64"/>
      <c r="B55" s="64"/>
      <c r="C55" s="64"/>
      <c r="D55" s="64"/>
      <c r="E55" s="64"/>
      <c r="F55" s="64"/>
      <c r="G55" s="64"/>
      <c r="H55" s="64"/>
      <c r="I55" s="64"/>
      <c r="J55" s="64"/>
      <c r="K55" s="64"/>
      <c r="L55" s="64"/>
      <c r="M55" s="64"/>
      <c r="N55" s="64"/>
      <c r="O55" s="64"/>
      <c r="P55" s="64"/>
      <c r="Q55" s="65"/>
    </row>
    <row r="56" customHeight="1" spans="1:17">
      <c r="A56" s="64"/>
      <c r="B56" s="64"/>
      <c r="C56" s="64"/>
      <c r="D56" s="64"/>
      <c r="E56" s="64"/>
      <c r="F56" s="64"/>
      <c r="G56" s="64"/>
      <c r="H56" s="64"/>
      <c r="I56" s="64"/>
      <c r="J56" s="64"/>
      <c r="K56" s="64"/>
      <c r="L56" s="64"/>
      <c r="M56" s="64"/>
      <c r="N56" s="64"/>
      <c r="O56" s="64"/>
      <c r="P56" s="64"/>
      <c r="Q56" s="65"/>
    </row>
    <row r="57" customHeight="1" spans="1:17">
      <c r="A57" s="64"/>
      <c r="B57" s="64"/>
      <c r="C57" s="64"/>
      <c r="D57" s="64"/>
      <c r="E57" s="64"/>
      <c r="F57" s="64"/>
      <c r="G57" s="64"/>
      <c r="H57" s="64"/>
      <c r="I57" s="64"/>
      <c r="J57" s="64"/>
      <c r="K57" s="64"/>
      <c r="L57" s="64"/>
      <c r="M57" s="64"/>
      <c r="N57" s="64"/>
      <c r="O57" s="64"/>
      <c r="P57" s="64"/>
      <c r="Q57" s="65"/>
    </row>
    <row r="58" customHeight="1" spans="1:17">
      <c r="A58" s="64"/>
      <c r="B58" s="64"/>
      <c r="C58" s="64"/>
      <c r="D58" s="64"/>
      <c r="E58" s="64"/>
      <c r="F58" s="64"/>
      <c r="G58" s="64"/>
      <c r="H58" s="64"/>
      <c r="I58" s="64"/>
      <c r="J58" s="64"/>
      <c r="K58" s="64"/>
      <c r="L58" s="64"/>
      <c r="M58" s="64"/>
      <c r="N58" s="64"/>
      <c r="O58" s="64"/>
      <c r="P58" s="64"/>
      <c r="Q58" s="65"/>
    </row>
    <row r="59" customHeight="1" spans="1:17">
      <c r="A59" s="64"/>
      <c r="B59" s="64"/>
      <c r="C59" s="64"/>
      <c r="D59" s="64"/>
      <c r="E59" s="64"/>
      <c r="F59" s="64"/>
      <c r="G59" s="64"/>
      <c r="H59" s="64"/>
      <c r="I59" s="64"/>
      <c r="J59" s="64"/>
      <c r="K59" s="64"/>
      <c r="L59" s="64"/>
      <c r="M59" s="64"/>
      <c r="N59" s="64"/>
      <c r="O59" s="64"/>
      <c r="P59" s="64"/>
      <c r="Q59" s="65"/>
    </row>
    <row r="60" customHeight="1" spans="1:17">
      <c r="A60" s="64"/>
      <c r="B60" s="64"/>
      <c r="C60" s="64"/>
      <c r="D60" s="64"/>
      <c r="E60" s="64"/>
      <c r="F60" s="64"/>
      <c r="G60" s="64"/>
      <c r="H60" s="64"/>
      <c r="I60" s="64"/>
      <c r="J60" s="64"/>
      <c r="K60" s="64"/>
      <c r="L60" s="64"/>
      <c r="M60" s="64"/>
      <c r="N60" s="64"/>
      <c r="O60" s="64"/>
      <c r="P60" s="64"/>
      <c r="Q60" s="65"/>
    </row>
    <row r="61" customHeight="1" spans="1:17">
      <c r="A61" s="64"/>
      <c r="B61" s="64"/>
      <c r="C61" s="64"/>
      <c r="D61" s="64"/>
      <c r="E61" s="64"/>
      <c r="F61" s="64"/>
      <c r="G61" s="64"/>
      <c r="H61" s="64"/>
      <c r="I61" s="64"/>
      <c r="J61" s="64"/>
      <c r="K61" s="64"/>
      <c r="L61" s="64"/>
      <c r="M61" s="64"/>
      <c r="N61" s="64"/>
      <c r="O61" s="64"/>
      <c r="P61" s="64"/>
      <c r="Q61" s="65"/>
    </row>
    <row r="62" customHeight="1" spans="1:17">
      <c r="A62" s="64"/>
      <c r="B62" s="64"/>
      <c r="C62" s="64"/>
      <c r="D62" s="64"/>
      <c r="E62" s="64"/>
      <c r="F62" s="64"/>
      <c r="G62" s="64"/>
      <c r="H62" s="64"/>
      <c r="I62" s="64"/>
      <c r="J62" s="64"/>
      <c r="K62" s="64"/>
      <c r="L62" s="64"/>
      <c r="M62" s="64"/>
      <c r="N62" s="64"/>
      <c r="O62" s="64"/>
      <c r="P62" s="64"/>
      <c r="Q62" s="65"/>
    </row>
    <row r="63" customHeight="1" spans="1:17">
      <c r="A63" s="64"/>
      <c r="B63" s="64"/>
      <c r="C63" s="64"/>
      <c r="D63" s="64"/>
      <c r="E63" s="64"/>
      <c r="F63" s="64"/>
      <c r="G63" s="64"/>
      <c r="H63" s="64"/>
      <c r="I63" s="64"/>
      <c r="J63" s="64"/>
      <c r="K63" s="64"/>
      <c r="L63" s="64"/>
      <c r="M63" s="64"/>
      <c r="N63" s="64"/>
      <c r="O63" s="64"/>
      <c r="P63" s="64"/>
      <c r="Q63" s="65"/>
    </row>
    <row r="64" customHeight="1" spans="1:17">
      <c r="A64" s="64"/>
      <c r="B64" s="64"/>
      <c r="C64" s="64"/>
      <c r="D64" s="64"/>
      <c r="E64" s="64"/>
      <c r="F64" s="64"/>
      <c r="G64" s="64"/>
      <c r="H64" s="64"/>
      <c r="I64" s="64"/>
      <c r="J64" s="64"/>
      <c r="K64" s="64"/>
      <c r="L64" s="64"/>
      <c r="M64" s="64"/>
      <c r="N64" s="64"/>
      <c r="O64" s="64"/>
      <c r="P64" s="64"/>
      <c r="Q64" s="65"/>
    </row>
    <row r="65" customHeight="1" spans="1:17">
      <c r="A65" s="64"/>
      <c r="B65" s="64"/>
      <c r="C65" s="64"/>
      <c r="D65" s="64"/>
      <c r="E65" s="64"/>
      <c r="F65" s="64"/>
      <c r="G65" s="64"/>
      <c r="H65" s="64"/>
      <c r="I65" s="64"/>
      <c r="J65" s="64"/>
      <c r="K65" s="64"/>
      <c r="L65" s="64"/>
      <c r="M65" s="64"/>
      <c r="N65" s="64"/>
      <c r="O65" s="64"/>
      <c r="P65" s="64"/>
      <c r="Q65" s="65"/>
    </row>
    <row r="66" customHeight="1" spans="1:17">
      <c r="A66" s="64"/>
      <c r="B66" s="64"/>
      <c r="C66" s="64"/>
      <c r="D66" s="64"/>
      <c r="E66" s="64"/>
      <c r="F66" s="64"/>
      <c r="G66" s="64"/>
      <c r="H66" s="64"/>
      <c r="I66" s="64"/>
      <c r="J66" s="64"/>
      <c r="K66" s="64"/>
      <c r="L66" s="64"/>
      <c r="M66" s="64"/>
      <c r="N66" s="64"/>
      <c r="O66" s="64"/>
      <c r="P66" s="64"/>
      <c r="Q66" s="65"/>
    </row>
    <row r="67" customHeight="1" spans="1:17">
      <c r="A67" s="64"/>
      <c r="B67" s="64"/>
      <c r="C67" s="64"/>
      <c r="D67" s="64"/>
      <c r="E67" s="64"/>
      <c r="F67" s="64"/>
      <c r="G67" s="64"/>
      <c r="H67" s="64"/>
      <c r="I67" s="64"/>
      <c r="J67" s="64"/>
      <c r="K67" s="64"/>
      <c r="L67" s="64"/>
      <c r="M67" s="64"/>
      <c r="N67" s="64"/>
      <c r="O67" s="64"/>
      <c r="P67" s="64"/>
      <c r="Q67" s="65"/>
    </row>
    <row r="68" customHeight="1" spans="1:17">
      <c r="A68" s="64"/>
      <c r="B68" s="64"/>
      <c r="C68" s="64"/>
      <c r="D68" s="64"/>
      <c r="E68" s="64"/>
      <c r="F68" s="64"/>
      <c r="G68" s="64"/>
      <c r="H68" s="64"/>
      <c r="I68" s="64"/>
      <c r="J68" s="64"/>
      <c r="K68" s="64"/>
      <c r="L68" s="64"/>
      <c r="M68" s="64"/>
      <c r="N68" s="64"/>
      <c r="O68" s="64"/>
      <c r="P68" s="64"/>
      <c r="Q68" s="65"/>
    </row>
    <row r="69" customHeight="1" spans="1:17">
      <c r="A69" s="64"/>
      <c r="B69" s="64"/>
      <c r="C69" s="64"/>
      <c r="D69" s="64"/>
      <c r="E69" s="64"/>
      <c r="F69" s="64"/>
      <c r="G69" s="64"/>
      <c r="H69" s="64"/>
      <c r="I69" s="64"/>
      <c r="J69" s="64"/>
      <c r="K69" s="64"/>
      <c r="L69" s="64"/>
      <c r="M69" s="64"/>
      <c r="N69" s="64"/>
      <c r="O69" s="64"/>
      <c r="P69" s="64"/>
      <c r="Q69" s="65"/>
    </row>
    <row r="70" customHeight="1" spans="1:17">
      <c r="A70" s="64"/>
      <c r="B70" s="64"/>
      <c r="C70" s="64"/>
      <c r="D70" s="64"/>
      <c r="E70" s="64"/>
      <c r="F70" s="64"/>
      <c r="G70" s="64"/>
      <c r="H70" s="64"/>
      <c r="I70" s="64"/>
      <c r="J70" s="64"/>
      <c r="K70" s="64"/>
      <c r="L70" s="64"/>
      <c r="M70" s="64"/>
      <c r="N70" s="64"/>
      <c r="O70" s="64"/>
      <c r="P70" s="64"/>
      <c r="Q70" s="65"/>
    </row>
    <row r="71" customHeight="1" spans="1:17">
      <c r="A71" s="64"/>
      <c r="B71" s="64"/>
      <c r="C71" s="64"/>
      <c r="D71" s="64"/>
      <c r="E71" s="64"/>
      <c r="F71" s="64"/>
      <c r="G71" s="64"/>
      <c r="H71" s="64"/>
      <c r="I71" s="64"/>
      <c r="J71" s="64"/>
      <c r="K71" s="64"/>
      <c r="L71" s="64"/>
      <c r="M71" s="64"/>
      <c r="N71" s="64"/>
      <c r="O71" s="64"/>
      <c r="P71" s="64"/>
      <c r="Q71" s="65"/>
    </row>
    <row r="72" customHeight="1" spans="1:17">
      <c r="A72" s="64"/>
      <c r="B72" s="64"/>
      <c r="C72" s="64"/>
      <c r="D72" s="64"/>
      <c r="E72" s="64"/>
      <c r="F72" s="64"/>
      <c r="G72" s="64"/>
      <c r="H72" s="64"/>
      <c r="I72" s="64"/>
      <c r="J72" s="64"/>
      <c r="K72" s="64"/>
      <c r="L72" s="64"/>
      <c r="M72" s="64"/>
      <c r="N72" s="64"/>
      <c r="O72" s="64"/>
      <c r="P72" s="64"/>
      <c r="Q72" s="65"/>
    </row>
    <row r="73" customHeight="1" spans="1:17">
      <c r="A73" s="75"/>
      <c r="B73" s="75"/>
      <c r="C73" s="75"/>
      <c r="D73" s="75"/>
      <c r="E73" s="75"/>
      <c r="F73" s="75"/>
      <c r="G73" s="75"/>
      <c r="H73" s="75"/>
      <c r="I73" s="75"/>
      <c r="J73" s="75"/>
      <c r="K73" s="75"/>
      <c r="L73" s="75"/>
      <c r="M73" s="75"/>
      <c r="N73" s="75"/>
      <c r="O73" s="75"/>
      <c r="P73" s="75"/>
      <c r="Q73" s="65"/>
    </row>
    <row r="74" customHeight="1" spans="1:17">
      <c r="A74" s="75"/>
      <c r="B74" s="75"/>
      <c r="C74" s="75"/>
      <c r="D74" s="75"/>
      <c r="E74" s="75"/>
      <c r="F74" s="75"/>
      <c r="G74" s="75"/>
      <c r="H74" s="75"/>
      <c r="I74" s="75"/>
      <c r="J74" s="75"/>
      <c r="K74" s="75"/>
      <c r="L74" s="75"/>
      <c r="M74" s="75"/>
      <c r="N74" s="75"/>
      <c r="O74" s="75"/>
      <c r="P74" s="75"/>
      <c r="Q74" s="65"/>
    </row>
    <row r="75" customHeight="1" spans="1:17">
      <c r="A75" s="75"/>
      <c r="B75" s="75"/>
      <c r="C75" s="75"/>
      <c r="D75" s="75"/>
      <c r="E75" s="75"/>
      <c r="F75" s="75"/>
      <c r="G75" s="75"/>
      <c r="H75" s="75"/>
      <c r="I75" s="75"/>
      <c r="J75" s="75"/>
      <c r="K75" s="75"/>
      <c r="L75" s="75"/>
      <c r="M75" s="75"/>
      <c r="N75" s="75"/>
      <c r="O75" s="75"/>
      <c r="P75" s="75"/>
      <c r="Q75" s="65"/>
    </row>
    <row r="76" customHeight="1" spans="1:17">
      <c r="A76" s="75"/>
      <c r="B76" s="75"/>
      <c r="C76" s="75"/>
      <c r="D76" s="75"/>
      <c r="E76" s="75"/>
      <c r="F76" s="75"/>
      <c r="G76" s="75"/>
      <c r="H76" s="75"/>
      <c r="I76" s="75"/>
      <c r="J76" s="75"/>
      <c r="K76" s="75"/>
      <c r="L76" s="75"/>
      <c r="M76" s="75"/>
      <c r="N76" s="75"/>
      <c r="O76" s="75"/>
      <c r="P76" s="75"/>
      <c r="Q76" s="65"/>
    </row>
    <row r="77" customHeight="1" spans="1:17">
      <c r="A77" s="75"/>
      <c r="B77" s="75"/>
      <c r="C77" s="75"/>
      <c r="D77" s="75"/>
      <c r="E77" s="75"/>
      <c r="F77" s="75"/>
      <c r="G77" s="75"/>
      <c r="H77" s="75"/>
      <c r="I77" s="75"/>
      <c r="J77" s="75"/>
      <c r="K77" s="75"/>
      <c r="L77" s="75"/>
      <c r="M77" s="75"/>
      <c r="N77" s="75"/>
      <c r="O77" s="75"/>
      <c r="P77" s="75"/>
      <c r="Q77" s="65"/>
    </row>
    <row r="78" customHeight="1" spans="1:17">
      <c r="A78" s="76"/>
      <c r="B78" s="76"/>
      <c r="C78" s="76"/>
      <c r="D78" s="76"/>
      <c r="E78" s="76"/>
      <c r="F78" s="76"/>
      <c r="G78" s="76"/>
      <c r="H78" s="76"/>
      <c r="I78" s="76"/>
      <c r="J78" s="76"/>
      <c r="K78" s="76"/>
      <c r="L78" s="76"/>
      <c r="M78" s="76"/>
      <c r="N78" s="76"/>
      <c r="O78" s="76"/>
      <c r="P78" s="76"/>
    </row>
    <row r="79" customHeight="1" spans="1:17">
      <c r="A79" s="76"/>
      <c r="B79" s="76"/>
      <c r="C79" s="76"/>
      <c r="D79" s="76"/>
      <c r="E79" s="76"/>
      <c r="F79" s="76"/>
      <c r="G79" s="76"/>
      <c r="H79" s="76"/>
      <c r="I79" s="76"/>
      <c r="J79" s="76"/>
      <c r="K79" s="76"/>
      <c r="L79" s="76"/>
      <c r="M79" s="76"/>
      <c r="N79" s="76"/>
      <c r="O79" s="76"/>
      <c r="P79" s="76"/>
    </row>
    <row r="80" customHeight="1" spans="1:17">
      <c r="A80" s="76"/>
      <c r="B80" s="76"/>
      <c r="C80" s="76"/>
      <c r="D80" s="76"/>
      <c r="E80" s="76"/>
      <c r="F80" s="76"/>
      <c r="G80" s="76"/>
      <c r="H80" s="76"/>
      <c r="I80" s="76"/>
      <c r="J80" s="76"/>
      <c r="K80" s="76"/>
      <c r="L80" s="76"/>
      <c r="M80" s="76"/>
      <c r="N80" s="76"/>
      <c r="O80" s="76"/>
      <c r="P80" s="76"/>
    </row>
    <row r="81" customHeight="1" spans="1:16">
      <c r="A81" s="76"/>
      <c r="B81" s="76"/>
      <c r="C81" s="76"/>
      <c r="D81" s="76"/>
      <c r="E81" s="76"/>
      <c r="F81" s="76"/>
      <c r="G81" s="76"/>
      <c r="H81" s="76"/>
      <c r="I81" s="76"/>
      <c r="J81" s="76"/>
      <c r="K81" s="76"/>
      <c r="L81" s="76"/>
      <c r="M81" s="76"/>
      <c r="N81" s="76"/>
      <c r="O81" s="76"/>
      <c r="P81" s="76"/>
    </row>
    <row r="82" customHeight="1" spans="1:16">
      <c r="A82" s="76"/>
      <c r="B82" s="76"/>
      <c r="C82" s="76"/>
      <c r="D82" s="76"/>
      <c r="E82" s="76"/>
      <c r="F82" s="76"/>
      <c r="G82" s="76"/>
      <c r="H82" s="76"/>
      <c r="I82" s="76"/>
      <c r="J82" s="76"/>
      <c r="K82" s="76"/>
      <c r="L82" s="76"/>
      <c r="M82" s="76"/>
      <c r="N82" s="76"/>
      <c r="O82" s="76"/>
      <c r="P82" s="76"/>
    </row>
    <row r="83" customHeight="1" spans="1:16">
      <c r="A83" s="76"/>
      <c r="B83" s="76"/>
      <c r="C83" s="76"/>
      <c r="D83" s="76"/>
      <c r="E83" s="76"/>
      <c r="F83" s="76"/>
      <c r="G83" s="76"/>
      <c r="H83" s="76"/>
      <c r="I83" s="76"/>
      <c r="J83" s="76"/>
      <c r="K83" s="76"/>
      <c r="L83" s="76"/>
      <c r="M83" s="76"/>
      <c r="N83" s="76"/>
      <c r="O83" s="76"/>
      <c r="P83" s="76"/>
    </row>
    <row r="84" customHeight="1" spans="1:16">
      <c r="A84" s="76"/>
      <c r="B84" s="76"/>
      <c r="C84" s="76"/>
      <c r="D84" s="76"/>
      <c r="E84" s="76"/>
      <c r="F84" s="76"/>
      <c r="G84" s="76"/>
      <c r="H84" s="76"/>
      <c r="I84" s="76"/>
      <c r="J84" s="76"/>
      <c r="K84" s="76"/>
      <c r="L84" s="76"/>
      <c r="M84" s="76"/>
      <c r="N84" s="76"/>
      <c r="O84" s="76"/>
      <c r="P84" s="76"/>
    </row>
    <row r="85" customHeight="1" spans="1:16">
      <c r="A85" s="76"/>
      <c r="B85" s="76"/>
      <c r="C85" s="76"/>
      <c r="D85" s="76"/>
      <c r="E85" s="76"/>
      <c r="F85" s="76"/>
      <c r="G85" s="76"/>
      <c r="H85" s="76"/>
      <c r="I85" s="76"/>
      <c r="J85" s="76"/>
      <c r="K85" s="76"/>
      <c r="L85" s="76"/>
      <c r="M85" s="76"/>
      <c r="N85" s="76"/>
      <c r="O85" s="76"/>
      <c r="P85" s="76"/>
    </row>
    <row r="86" customHeight="1" spans="1:16">
      <c r="A86" s="76"/>
      <c r="B86" s="76"/>
      <c r="C86" s="76"/>
      <c r="D86" s="76"/>
      <c r="E86" s="76"/>
      <c r="F86" s="76"/>
      <c r="G86" s="76"/>
      <c r="H86" s="76"/>
      <c r="I86" s="76"/>
      <c r="J86" s="76"/>
      <c r="K86" s="76"/>
      <c r="L86" s="76"/>
      <c r="M86" s="76"/>
      <c r="N86" s="76"/>
      <c r="O86" s="76"/>
      <c r="P86" s="76"/>
    </row>
    <row r="87" customHeight="1" spans="1:16">
      <c r="A87" s="76"/>
      <c r="B87" s="76"/>
      <c r="C87" s="76"/>
      <c r="D87" s="76"/>
      <c r="E87" s="76"/>
      <c r="F87" s="76"/>
      <c r="G87" s="76"/>
      <c r="H87" s="76"/>
      <c r="I87" s="76"/>
      <c r="J87" s="76"/>
      <c r="K87" s="76"/>
      <c r="L87" s="76"/>
      <c r="M87" s="76"/>
      <c r="N87" s="76"/>
      <c r="O87" s="76"/>
      <c r="P87" s="76"/>
    </row>
  </sheetData>
  <mergeCells count="4">
    <mergeCell ref="A1:L1"/>
    <mergeCell ref="A2:L2"/>
    <mergeCell ref="A4:E4"/>
    <mergeCell ref="A29:B29"/>
  </mergeCells>
  <printOptions horizontalCentered="1"/>
  <pageMargins left="0.590551181102362" right="0.590551181102362" top="0.866141732283464" bottom="0.866141732283464" header="0.47244094488189" footer="0.590551181102362"/>
  <pageSetup paperSize="9" scale="82" fitToHeight="0" orientation="landscape" blackAndWhite="1"/>
  <headerFooter scaleWithDoc="0">
    <oddFooter>&amp;L&amp;"宋体,常规"&amp;11被评估单位填表人：
填表日期：2015年  月&amp;R&amp;"宋体,常规"&amp;11评估人员：</oddFooter>
  </headerFooter>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7">
    <pageSetUpPr fitToPage="1"/>
  </sheetPr>
  <dimension ref="A1:S87"/>
  <sheetViews>
    <sheetView showGridLines="0" view="pageBreakPreview" zoomScaleNormal="100" workbookViewId="0">
      <selection activeCell="L20" sqref="L20"/>
    </sheetView>
  </sheetViews>
  <sheetFormatPr defaultColWidth="8.66666666666667" defaultRowHeight="12.75"/>
  <cols>
    <col min="1" max="1" width="5.5" style="48" customWidth="1"/>
    <col min="2" max="2" width="25.6666666666667" style="48" customWidth="1"/>
    <col min="3" max="3" width="12" style="48" customWidth="1"/>
    <col min="4" max="5" width="11.5" style="48" customWidth="1"/>
    <col min="6" max="6" width="13" style="48" customWidth="1"/>
    <col min="7" max="8" width="16.1666666666667" style="48" customWidth="1"/>
    <col min="9" max="9" width="12.8333333333333" style="48" customWidth="1"/>
    <col min="10" max="16384" width="8.66666666666667" style="48"/>
  </cols>
  <sheetData>
    <row r="1" s="46" customFormat="1" ht="21" customHeight="1" spans="1:16">
      <c r="A1" s="79" t="s">
        <v>1368</v>
      </c>
      <c r="B1" s="79"/>
      <c r="C1" s="79"/>
      <c r="D1" s="79"/>
      <c r="E1" s="79"/>
      <c r="F1" s="79"/>
      <c r="G1" s="79"/>
      <c r="H1" s="79"/>
      <c r="I1" s="79"/>
    </row>
    <row r="2" ht="16.5" customHeight="1" spans="1:16">
      <c r="A2" s="50" t="str">
        <f>公用信息!E7</f>
        <v>评估基准日：2025年10月31日</v>
      </c>
      <c r="B2" s="50"/>
      <c r="C2" s="50"/>
      <c r="D2" s="50"/>
      <c r="E2" s="50"/>
      <c r="F2" s="50"/>
      <c r="G2" s="50"/>
      <c r="H2" s="51"/>
      <c r="I2" s="51"/>
      <c r="J2" s="52"/>
      <c r="K2" s="52"/>
      <c r="L2" s="52"/>
      <c r="M2" s="52"/>
      <c r="N2" s="52"/>
      <c r="O2" s="52"/>
    </row>
    <row r="3" ht="16.5" customHeight="1" spans="1:16">
      <c r="A3" s="52"/>
      <c r="B3" s="50"/>
      <c r="C3" s="50"/>
      <c r="D3" s="50"/>
      <c r="E3" s="50"/>
      <c r="F3" s="50"/>
      <c r="G3" s="50"/>
      <c r="H3" s="51"/>
      <c r="I3" s="53" t="s">
        <v>1369</v>
      </c>
      <c r="J3" s="52"/>
      <c r="K3" s="52"/>
      <c r="L3" s="52"/>
      <c r="M3" s="52"/>
      <c r="N3" s="52"/>
      <c r="O3" s="52"/>
    </row>
    <row r="4" ht="16.5" customHeight="1" spans="1:16">
      <c r="A4" s="54" t="str">
        <f>公用信息!E6</f>
        <v>被评估单位：杭州建德杭氧气体有限公司</v>
      </c>
      <c r="B4" s="54"/>
      <c r="C4" s="54"/>
      <c r="D4" s="54"/>
      <c r="E4" s="52"/>
      <c r="F4" s="52"/>
      <c r="G4" s="52"/>
      <c r="H4" s="52"/>
      <c r="I4" s="55" t="e">
        <f>#REF!</f>
        <v>#REF!</v>
      </c>
      <c r="J4" s="52"/>
      <c r="K4" s="52"/>
      <c r="L4" s="52"/>
      <c r="M4" s="52"/>
      <c r="N4" s="52"/>
      <c r="O4" s="52"/>
    </row>
    <row r="5" ht="16.5" customHeight="1" spans="1:16">
      <c r="A5" s="56" t="s">
        <v>175</v>
      </c>
      <c r="B5" s="56" t="s">
        <v>1370</v>
      </c>
      <c r="C5" s="56" t="s">
        <v>466</v>
      </c>
      <c r="D5" s="56" t="s">
        <v>316</v>
      </c>
      <c r="E5" s="56" t="s">
        <v>467</v>
      </c>
      <c r="F5" s="56" t="s">
        <v>292</v>
      </c>
      <c r="G5" s="57" t="s">
        <v>111</v>
      </c>
      <c r="H5" s="56" t="s">
        <v>112</v>
      </c>
      <c r="I5" s="56" t="s">
        <v>1371</v>
      </c>
      <c r="J5" s="64"/>
      <c r="K5" s="64"/>
      <c r="L5" s="64"/>
      <c r="M5" s="64"/>
      <c r="N5" s="64"/>
      <c r="O5" s="64"/>
      <c r="P5" s="65"/>
    </row>
    <row r="6" ht="16.5" customHeight="1" spans="1:16">
      <c r="A6" s="56"/>
      <c r="B6" s="60"/>
      <c r="C6" s="56"/>
      <c r="D6" s="56"/>
      <c r="E6" s="56"/>
      <c r="F6" s="56"/>
      <c r="G6" s="62"/>
      <c r="H6" s="62"/>
      <c r="I6" s="63"/>
      <c r="J6" s="64"/>
      <c r="K6" s="64"/>
      <c r="L6" s="64"/>
      <c r="M6" s="64"/>
      <c r="N6" s="64"/>
      <c r="O6" s="64"/>
      <c r="P6" s="65"/>
    </row>
    <row r="7" ht="16.5" customHeight="1" spans="1:16">
      <c r="A7" s="56"/>
      <c r="B7" s="60"/>
      <c r="C7" s="56"/>
      <c r="D7" s="56"/>
      <c r="E7" s="56"/>
      <c r="F7" s="56"/>
      <c r="G7" s="62"/>
      <c r="H7" s="62"/>
      <c r="I7" s="63"/>
      <c r="J7" s="64"/>
      <c r="K7" s="64"/>
      <c r="L7" s="64"/>
      <c r="M7" s="64"/>
      <c r="N7" s="64"/>
      <c r="O7" s="64"/>
      <c r="P7" s="65"/>
    </row>
    <row r="8" ht="16.5" customHeight="1" spans="1:16">
      <c r="A8" s="56"/>
      <c r="B8" s="60"/>
      <c r="C8" s="56"/>
      <c r="D8" s="56"/>
      <c r="E8" s="56"/>
      <c r="F8" s="56"/>
      <c r="G8" s="66"/>
      <c r="H8" s="62"/>
      <c r="I8" s="63"/>
      <c r="J8" s="64"/>
      <c r="K8" s="64"/>
      <c r="L8" s="64"/>
      <c r="M8" s="64"/>
      <c r="N8" s="64"/>
      <c r="O8" s="64"/>
      <c r="P8" s="65"/>
    </row>
    <row r="9" ht="16.5" customHeight="1" spans="1:16">
      <c r="A9" s="56"/>
      <c r="B9" s="60"/>
      <c r="C9" s="56"/>
      <c r="D9" s="56"/>
      <c r="E9" s="56"/>
      <c r="F9" s="56"/>
      <c r="G9" s="66"/>
      <c r="H9" s="62"/>
      <c r="I9" s="63"/>
      <c r="J9" s="64"/>
      <c r="K9" s="64"/>
      <c r="L9" s="64"/>
      <c r="M9" s="64"/>
      <c r="N9" s="64"/>
      <c r="O9" s="64"/>
      <c r="P9" s="65"/>
    </row>
    <row r="10" ht="16.5" customHeight="1" spans="1:16">
      <c r="A10" s="56"/>
      <c r="B10" s="60"/>
      <c r="C10" s="56"/>
      <c r="D10" s="56"/>
      <c r="E10" s="56"/>
      <c r="F10" s="56"/>
      <c r="G10" s="66"/>
      <c r="H10" s="62"/>
      <c r="I10" s="63"/>
      <c r="J10" s="64"/>
      <c r="K10" s="64"/>
      <c r="L10" s="64"/>
      <c r="M10" s="64"/>
      <c r="N10" s="64"/>
      <c r="O10" s="64"/>
      <c r="P10" s="65"/>
    </row>
    <row r="11" ht="16.5" customHeight="1" spans="1:16">
      <c r="A11" s="56"/>
      <c r="B11" s="60"/>
      <c r="C11" s="56"/>
      <c r="D11" s="56"/>
      <c r="E11" s="56"/>
      <c r="F11" s="56"/>
      <c r="G11" s="66"/>
      <c r="H11" s="62"/>
      <c r="I11" s="63"/>
      <c r="J11" s="64"/>
      <c r="K11" s="64"/>
      <c r="L11" s="64"/>
      <c r="M11" s="64"/>
      <c r="N11" s="64"/>
      <c r="O11" s="64"/>
      <c r="P11" s="65"/>
    </row>
    <row r="12" ht="16.5" customHeight="1" spans="1:16">
      <c r="A12" s="56"/>
      <c r="B12" s="60"/>
      <c r="C12" s="56"/>
      <c r="D12" s="56"/>
      <c r="E12" s="56"/>
      <c r="F12" s="56"/>
      <c r="G12" s="66"/>
      <c r="H12" s="62"/>
      <c r="I12" s="63"/>
      <c r="J12" s="64"/>
      <c r="K12" s="64"/>
      <c r="L12" s="64"/>
      <c r="M12" s="64"/>
      <c r="N12" s="64"/>
      <c r="O12" s="64"/>
      <c r="P12" s="65"/>
    </row>
    <row r="13" ht="16.5" customHeight="1" spans="1:16">
      <c r="A13" s="56"/>
      <c r="B13" s="60"/>
      <c r="C13" s="56"/>
      <c r="D13" s="56"/>
      <c r="E13" s="56"/>
      <c r="F13" s="56"/>
      <c r="G13" s="66"/>
      <c r="H13" s="62"/>
      <c r="I13" s="63"/>
      <c r="J13" s="64"/>
      <c r="K13" s="64"/>
      <c r="L13" s="64"/>
      <c r="M13" s="64"/>
      <c r="N13" s="64"/>
      <c r="O13" s="64"/>
      <c r="P13" s="65"/>
    </row>
    <row r="14" ht="16.5" customHeight="1" spans="1:16">
      <c r="A14" s="56"/>
      <c r="B14" s="60"/>
      <c r="C14" s="56"/>
      <c r="D14" s="56"/>
      <c r="E14" s="56"/>
      <c r="F14" s="56"/>
      <c r="G14" s="66"/>
      <c r="H14" s="62"/>
      <c r="I14" s="63"/>
      <c r="J14" s="64"/>
      <c r="K14" s="64"/>
      <c r="L14" s="64"/>
      <c r="M14" s="64"/>
      <c r="N14" s="64"/>
      <c r="O14" s="64"/>
      <c r="P14" s="65"/>
    </row>
    <row r="15" ht="16.5" customHeight="1" spans="1:16">
      <c r="A15" s="56"/>
      <c r="B15" s="60"/>
      <c r="C15" s="56"/>
      <c r="D15" s="56"/>
      <c r="E15" s="56"/>
      <c r="F15" s="56"/>
      <c r="G15" s="66"/>
      <c r="H15" s="62"/>
      <c r="I15" s="63"/>
      <c r="J15" s="64"/>
      <c r="K15" s="64"/>
      <c r="L15" s="64"/>
      <c r="M15" s="64"/>
      <c r="N15" s="64"/>
      <c r="O15" s="64"/>
      <c r="P15" s="65"/>
    </row>
    <row r="16" ht="16.5" customHeight="1" spans="1:16">
      <c r="A16" s="56"/>
      <c r="B16" s="60"/>
      <c r="C16" s="56"/>
      <c r="D16" s="56"/>
      <c r="E16" s="56"/>
      <c r="F16" s="56"/>
      <c r="G16" s="66"/>
      <c r="H16" s="62"/>
      <c r="I16" s="63"/>
      <c r="J16" s="64"/>
      <c r="K16" s="64"/>
      <c r="L16" s="64"/>
      <c r="M16" s="64"/>
      <c r="N16" s="64"/>
      <c r="O16" s="64"/>
      <c r="P16" s="65"/>
    </row>
    <row r="17" ht="16.5" customHeight="1" spans="1:19">
      <c r="A17" s="56"/>
      <c r="B17" s="60"/>
      <c r="C17" s="56"/>
      <c r="D17" s="56"/>
      <c r="E17" s="56"/>
      <c r="F17" s="56"/>
      <c r="G17" s="66"/>
      <c r="H17" s="62"/>
      <c r="I17" s="63"/>
      <c r="J17" s="64"/>
      <c r="K17" s="64"/>
      <c r="L17" s="64"/>
      <c r="M17" s="64"/>
      <c r="N17" s="64"/>
      <c r="O17" s="64"/>
      <c r="P17" s="65"/>
    </row>
    <row r="18" ht="16.5" customHeight="1" spans="1:19">
      <c r="A18" s="56"/>
      <c r="B18" s="60"/>
      <c r="C18" s="56"/>
      <c r="D18" s="56"/>
      <c r="E18" s="56"/>
      <c r="F18" s="56"/>
      <c r="G18" s="66"/>
      <c r="H18" s="62"/>
      <c r="I18" s="63"/>
      <c r="J18" s="64"/>
      <c r="K18" s="64"/>
      <c r="L18" s="64"/>
      <c r="M18" s="64"/>
      <c r="N18" s="64"/>
      <c r="O18" s="64"/>
      <c r="P18" s="65"/>
    </row>
    <row r="19" ht="16.5" customHeight="1" spans="1:19">
      <c r="A19" s="56"/>
      <c r="B19" s="60"/>
      <c r="C19" s="56"/>
      <c r="D19" s="56"/>
      <c r="E19" s="56"/>
      <c r="F19" s="56"/>
      <c r="G19" s="66"/>
      <c r="H19" s="62"/>
      <c r="I19" s="63"/>
      <c r="J19" s="64"/>
      <c r="K19" s="64"/>
      <c r="L19" s="64"/>
      <c r="M19" s="64"/>
      <c r="N19" s="64"/>
      <c r="O19" s="64"/>
      <c r="P19" s="65"/>
    </row>
    <row r="20" ht="16.5" customHeight="1" spans="1:19">
      <c r="A20" s="56"/>
      <c r="B20" s="60"/>
      <c r="C20" s="56"/>
      <c r="D20" s="56"/>
      <c r="E20" s="56"/>
      <c r="F20" s="56"/>
      <c r="G20" s="66"/>
      <c r="H20" s="62"/>
      <c r="I20" s="63"/>
      <c r="J20" s="64"/>
      <c r="K20" s="64"/>
      <c r="L20" s="64"/>
      <c r="M20" s="64"/>
      <c r="N20" s="64"/>
      <c r="O20" s="64"/>
      <c r="P20" s="65"/>
    </row>
    <row r="21" ht="16.5" customHeight="1" spans="1:19">
      <c r="A21" s="56"/>
      <c r="B21" s="60"/>
      <c r="C21" s="56"/>
      <c r="D21" s="56"/>
      <c r="E21" s="56"/>
      <c r="F21" s="56"/>
      <c r="G21" s="66"/>
      <c r="H21" s="62"/>
      <c r="I21" s="63"/>
      <c r="J21" s="64"/>
      <c r="K21" s="64"/>
      <c r="L21" s="64"/>
      <c r="M21" s="64"/>
      <c r="N21" s="64"/>
      <c r="O21" s="64"/>
      <c r="P21" s="65"/>
    </row>
    <row r="22" ht="16.5" customHeight="1" spans="1:19">
      <c r="A22" s="56"/>
      <c r="B22" s="60"/>
      <c r="C22" s="56"/>
      <c r="D22" s="56"/>
      <c r="E22" s="56"/>
      <c r="F22" s="56"/>
      <c r="G22" s="66"/>
      <c r="H22" s="62"/>
      <c r="I22" s="63"/>
      <c r="J22" s="64"/>
      <c r="K22" s="64"/>
      <c r="L22" s="64"/>
      <c r="M22" s="64"/>
      <c r="N22" s="64"/>
      <c r="O22" s="64"/>
      <c r="P22" s="65"/>
    </row>
    <row r="23" ht="16.5" customHeight="1" spans="1:19">
      <c r="A23" s="56"/>
      <c r="B23" s="60"/>
      <c r="C23" s="56"/>
      <c r="D23" s="56"/>
      <c r="E23" s="56"/>
      <c r="F23" s="56"/>
      <c r="G23" s="66"/>
      <c r="H23" s="62"/>
      <c r="I23" s="63"/>
      <c r="J23" s="64"/>
      <c r="K23" s="64"/>
      <c r="L23" s="64"/>
      <c r="M23" s="64"/>
      <c r="N23" s="64"/>
      <c r="O23" s="64"/>
      <c r="P23" s="65"/>
    </row>
    <row r="24" ht="16.5" customHeight="1" spans="1:19">
      <c r="A24" s="56"/>
      <c r="B24" s="60"/>
      <c r="C24" s="56"/>
      <c r="D24" s="56"/>
      <c r="E24" s="56"/>
      <c r="F24" s="56"/>
      <c r="G24" s="66"/>
      <c r="H24" s="62"/>
      <c r="I24" s="63"/>
      <c r="J24" s="64"/>
      <c r="K24" s="64"/>
      <c r="L24" s="64"/>
      <c r="M24" s="64"/>
      <c r="N24" s="64"/>
      <c r="O24" s="64"/>
      <c r="P24" s="65"/>
    </row>
    <row r="25" ht="16.5" customHeight="1" spans="1:19">
      <c r="A25" s="56"/>
      <c r="B25" s="60"/>
      <c r="C25" s="56"/>
      <c r="D25" s="56"/>
      <c r="E25" s="56"/>
      <c r="F25" s="56"/>
      <c r="G25" s="66"/>
      <c r="H25" s="62"/>
      <c r="I25" s="63"/>
      <c r="J25" s="64"/>
      <c r="K25" s="64"/>
      <c r="L25" s="64"/>
      <c r="M25" s="64"/>
      <c r="N25" s="64"/>
      <c r="O25" s="64"/>
      <c r="P25" s="65"/>
    </row>
    <row r="26" ht="16.5" customHeight="1" spans="1:19">
      <c r="A26" s="56"/>
      <c r="B26" s="60"/>
      <c r="C26" s="56"/>
      <c r="D26" s="56"/>
      <c r="E26" s="56"/>
      <c r="F26" s="56"/>
      <c r="G26" s="66"/>
      <c r="H26" s="62"/>
      <c r="I26" s="63"/>
      <c r="J26" s="64"/>
      <c r="K26" s="64"/>
      <c r="L26" s="64"/>
      <c r="M26" s="64"/>
      <c r="N26" s="64"/>
      <c r="O26" s="64"/>
      <c r="P26" s="65"/>
    </row>
    <row r="27" ht="16.5" customHeight="1" spans="1:19">
      <c r="A27" s="56"/>
      <c r="B27" s="60"/>
      <c r="C27" s="56"/>
      <c r="D27" s="56"/>
      <c r="E27" s="56"/>
      <c r="F27" s="56"/>
      <c r="G27" s="66"/>
      <c r="H27" s="62"/>
      <c r="I27" s="63"/>
      <c r="J27" s="64"/>
      <c r="K27" s="64"/>
      <c r="L27" s="64"/>
      <c r="M27" s="64"/>
      <c r="N27" s="64"/>
      <c r="O27" s="64"/>
      <c r="P27" s="65"/>
    </row>
    <row r="28" ht="16.5" customHeight="1" spans="1:19">
      <c r="A28" s="56" t="s">
        <v>309</v>
      </c>
      <c r="B28" s="56"/>
      <c r="C28" s="56"/>
      <c r="D28" s="63"/>
      <c r="E28" s="56"/>
      <c r="F28" s="56"/>
      <c r="G28" s="62">
        <f>ROUND(SUM(G6:G27),2)</f>
        <v>0</v>
      </c>
      <c r="H28" s="62">
        <f>ROUND(SUM(H6:H27),2)</f>
        <v>0</v>
      </c>
      <c r="I28" s="105"/>
      <c r="J28" s="106"/>
      <c r="K28" s="106"/>
      <c r="L28" s="106"/>
      <c r="M28" s="106"/>
      <c r="N28" s="106"/>
      <c r="O28" s="106"/>
      <c r="P28" s="107"/>
      <c r="Q28" s="108"/>
      <c r="R28" s="108"/>
      <c r="S28" s="108"/>
    </row>
    <row r="29" s="104" customFormat="1" ht="15.75" customHeight="1" spans="1:19">
      <c r="A29" s="86"/>
      <c r="B29" s="86"/>
      <c r="C29" s="86"/>
      <c r="D29" s="86"/>
      <c r="E29" s="86"/>
      <c r="F29" s="86"/>
      <c r="G29" s="86"/>
      <c r="H29" s="86"/>
      <c r="I29" s="86"/>
      <c r="J29" s="86"/>
      <c r="K29" s="86"/>
      <c r="L29" s="86"/>
      <c r="M29" s="86"/>
      <c r="N29" s="86"/>
      <c r="O29" s="86"/>
      <c r="P29" s="109"/>
    </row>
    <row r="30" s="104" customFormat="1" ht="15.75" customHeight="1" spans="1:19">
      <c r="A30" s="85"/>
      <c r="B30" s="86"/>
      <c r="C30" s="86"/>
      <c r="D30" s="86"/>
      <c r="E30" s="86"/>
      <c r="F30" s="86"/>
      <c r="G30" s="72" t="s">
        <v>113</v>
      </c>
      <c r="H30" s="87">
        <f>H28-G28</f>
        <v>0</v>
      </c>
      <c r="I30" s="86"/>
      <c r="J30" s="86"/>
      <c r="K30" s="86"/>
      <c r="L30" s="86"/>
      <c r="M30" s="86"/>
      <c r="N30" s="86"/>
      <c r="O30" s="86"/>
      <c r="P30" s="109"/>
    </row>
    <row r="31" ht="15" spans="1:19">
      <c r="A31" s="64"/>
      <c r="B31" s="64"/>
      <c r="C31" s="64"/>
      <c r="D31" s="64"/>
      <c r="E31" s="64"/>
      <c r="F31" s="64"/>
      <c r="G31" s="72" t="s">
        <v>1288</v>
      </c>
      <c r="H31" s="74" t="str">
        <f>IF(G28=0,"",H30/G28)</f>
        <v/>
      </c>
      <c r="I31" s="64"/>
      <c r="J31" s="64"/>
      <c r="K31" s="64"/>
      <c r="L31" s="64"/>
      <c r="M31" s="64"/>
      <c r="N31" s="64"/>
      <c r="O31" s="64"/>
      <c r="P31" s="65"/>
    </row>
    <row r="32" ht="15" spans="1:19">
      <c r="A32" s="64"/>
      <c r="B32" s="64"/>
      <c r="C32" s="64"/>
      <c r="D32" s="64"/>
      <c r="E32" s="64"/>
      <c r="F32" s="64"/>
      <c r="G32" s="64"/>
      <c r="H32" s="64"/>
      <c r="I32" s="64"/>
      <c r="J32" s="64"/>
      <c r="K32" s="64"/>
      <c r="L32" s="64"/>
      <c r="M32" s="64"/>
      <c r="N32" s="64"/>
      <c r="O32" s="64"/>
      <c r="P32" s="65"/>
    </row>
    <row r="33" ht="15" spans="1:16">
      <c r="A33" s="64"/>
      <c r="B33" s="64"/>
      <c r="C33" s="64"/>
      <c r="D33" s="64"/>
      <c r="E33" s="64"/>
      <c r="F33" s="64"/>
      <c r="G33" s="64"/>
      <c r="H33" s="64"/>
      <c r="I33" s="64"/>
      <c r="J33" s="64"/>
      <c r="K33" s="64"/>
      <c r="L33" s="64"/>
      <c r="M33" s="64"/>
      <c r="N33" s="64"/>
      <c r="O33" s="64"/>
      <c r="P33" s="65"/>
    </row>
    <row r="34" ht="15" spans="1:16">
      <c r="A34" s="64"/>
      <c r="B34" s="64"/>
      <c r="C34" s="64"/>
      <c r="D34" s="64"/>
      <c r="E34" s="64"/>
      <c r="F34" s="64"/>
      <c r="G34" s="64"/>
      <c r="H34" s="64"/>
      <c r="I34" s="64"/>
      <c r="J34" s="64"/>
      <c r="K34" s="64"/>
      <c r="L34" s="64"/>
      <c r="M34" s="64"/>
      <c r="N34" s="64"/>
      <c r="O34" s="64"/>
      <c r="P34" s="65"/>
    </row>
    <row r="35" ht="15" spans="1:16">
      <c r="A35" s="64"/>
      <c r="B35" s="64"/>
      <c r="C35" s="64"/>
      <c r="D35" s="64"/>
      <c r="E35" s="64"/>
      <c r="F35" s="64"/>
      <c r="G35" s="64"/>
      <c r="H35" s="64"/>
      <c r="I35" s="64"/>
      <c r="J35" s="64"/>
      <c r="K35" s="64"/>
      <c r="L35" s="64"/>
      <c r="M35" s="64"/>
      <c r="N35" s="64"/>
      <c r="O35" s="64"/>
      <c r="P35" s="65"/>
    </row>
    <row r="36" ht="15" spans="1:16">
      <c r="A36" s="64"/>
      <c r="B36" s="64"/>
      <c r="C36" s="64"/>
      <c r="D36" s="64"/>
      <c r="E36" s="64"/>
      <c r="F36" s="64"/>
      <c r="G36" s="64"/>
      <c r="H36" s="64"/>
      <c r="I36" s="64"/>
      <c r="J36" s="64"/>
      <c r="K36" s="64"/>
      <c r="L36" s="64"/>
      <c r="M36" s="64"/>
      <c r="N36" s="64"/>
      <c r="O36" s="64"/>
      <c r="P36" s="65"/>
    </row>
    <row r="37" ht="15" spans="1:16">
      <c r="A37" s="64"/>
      <c r="B37" s="64"/>
      <c r="C37" s="64"/>
      <c r="D37" s="64"/>
      <c r="E37" s="64"/>
      <c r="F37" s="64"/>
      <c r="G37" s="64"/>
      <c r="H37" s="64"/>
      <c r="I37" s="64"/>
      <c r="J37" s="64"/>
      <c r="K37" s="64"/>
      <c r="L37" s="64"/>
      <c r="M37" s="64"/>
      <c r="N37" s="64"/>
      <c r="O37" s="64"/>
      <c r="P37" s="65"/>
    </row>
    <row r="38" ht="15" spans="1:16">
      <c r="A38" s="64"/>
      <c r="B38" s="64"/>
      <c r="C38" s="64"/>
      <c r="D38" s="64"/>
      <c r="E38" s="64"/>
      <c r="F38" s="64"/>
      <c r="G38" s="64"/>
      <c r="H38" s="64"/>
      <c r="I38" s="64"/>
      <c r="J38" s="64"/>
      <c r="K38" s="64"/>
      <c r="L38" s="64"/>
      <c r="M38" s="64"/>
      <c r="N38" s="64"/>
      <c r="O38" s="64"/>
      <c r="P38" s="65"/>
    </row>
    <row r="39" ht="15" spans="1:16">
      <c r="A39" s="64"/>
      <c r="B39" s="64"/>
      <c r="C39" s="64"/>
      <c r="D39" s="64"/>
      <c r="E39" s="64"/>
      <c r="F39" s="64"/>
      <c r="G39" s="64"/>
      <c r="H39" s="64"/>
      <c r="I39" s="64"/>
      <c r="J39" s="64"/>
      <c r="K39" s="64"/>
      <c r="L39" s="64"/>
      <c r="M39" s="64"/>
      <c r="N39" s="64"/>
      <c r="O39" s="64"/>
      <c r="P39" s="65"/>
    </row>
    <row r="40" ht="15" spans="1:16">
      <c r="A40" s="64"/>
      <c r="B40" s="64"/>
      <c r="C40" s="64"/>
      <c r="D40" s="64"/>
      <c r="E40" s="64"/>
      <c r="F40" s="64"/>
      <c r="G40" s="64"/>
      <c r="H40" s="64"/>
      <c r="I40" s="64"/>
      <c r="J40" s="64"/>
      <c r="K40" s="64"/>
      <c r="L40" s="64"/>
      <c r="M40" s="64"/>
      <c r="N40" s="64"/>
      <c r="O40" s="64"/>
      <c r="P40" s="65"/>
    </row>
    <row r="41" ht="15" spans="1:16">
      <c r="A41" s="64"/>
      <c r="B41" s="64"/>
      <c r="C41" s="64"/>
      <c r="D41" s="64"/>
      <c r="E41" s="64"/>
      <c r="F41" s="64"/>
      <c r="G41" s="64"/>
      <c r="H41" s="64"/>
      <c r="I41" s="64"/>
      <c r="J41" s="64"/>
      <c r="K41" s="64"/>
      <c r="L41" s="64"/>
      <c r="M41" s="64"/>
      <c r="N41" s="64"/>
      <c r="O41" s="64"/>
      <c r="P41" s="65"/>
    </row>
    <row r="42" ht="15" spans="1:16">
      <c r="A42" s="64"/>
      <c r="B42" s="64"/>
      <c r="C42" s="64"/>
      <c r="D42" s="64"/>
      <c r="E42" s="64"/>
      <c r="F42" s="64"/>
      <c r="G42" s="64"/>
      <c r="H42" s="64"/>
      <c r="I42" s="64"/>
      <c r="J42" s="64"/>
      <c r="K42" s="64"/>
      <c r="L42" s="64"/>
      <c r="M42" s="64"/>
      <c r="N42" s="64"/>
      <c r="O42" s="64"/>
      <c r="P42" s="65"/>
    </row>
    <row r="43" ht="15" spans="1:16">
      <c r="A43" s="64"/>
      <c r="B43" s="64"/>
      <c r="C43" s="64"/>
      <c r="D43" s="64"/>
      <c r="E43" s="64"/>
      <c r="F43" s="64"/>
      <c r="G43" s="64"/>
      <c r="H43" s="64"/>
      <c r="I43" s="64"/>
      <c r="J43" s="64"/>
      <c r="K43" s="64"/>
      <c r="L43" s="64"/>
      <c r="M43" s="64"/>
      <c r="N43" s="64"/>
      <c r="O43" s="64"/>
      <c r="P43" s="65"/>
    </row>
    <row r="44" ht="15" spans="1:16">
      <c r="A44" s="64"/>
      <c r="B44" s="64"/>
      <c r="C44" s="64"/>
      <c r="D44" s="64"/>
      <c r="E44" s="64"/>
      <c r="F44" s="64"/>
      <c r="G44" s="64"/>
      <c r="H44" s="64"/>
      <c r="I44" s="64"/>
      <c r="J44" s="64"/>
      <c r="K44" s="64"/>
      <c r="L44" s="64"/>
      <c r="M44" s="64"/>
      <c r="N44" s="64"/>
      <c r="O44" s="64"/>
      <c r="P44" s="65"/>
    </row>
    <row r="45" ht="15" spans="1:16">
      <c r="A45" s="64"/>
      <c r="B45" s="64"/>
      <c r="C45" s="64"/>
      <c r="D45" s="64"/>
      <c r="E45" s="64"/>
      <c r="F45" s="64"/>
      <c r="G45" s="64"/>
      <c r="H45" s="64"/>
      <c r="I45" s="64"/>
      <c r="J45" s="64"/>
      <c r="K45" s="64"/>
      <c r="L45" s="64"/>
      <c r="M45" s="64"/>
      <c r="N45" s="64"/>
      <c r="O45" s="64"/>
      <c r="P45" s="65"/>
    </row>
    <row r="46" ht="15" spans="1:16">
      <c r="A46" s="64"/>
      <c r="B46" s="64"/>
      <c r="C46" s="64"/>
      <c r="D46" s="64"/>
      <c r="E46" s="64"/>
      <c r="F46" s="64"/>
      <c r="G46" s="64"/>
      <c r="H46" s="64"/>
      <c r="I46" s="64"/>
      <c r="J46" s="64"/>
      <c r="K46" s="64"/>
      <c r="L46" s="64"/>
      <c r="M46" s="64"/>
      <c r="N46" s="64"/>
      <c r="O46" s="64"/>
      <c r="P46" s="65"/>
    </row>
    <row r="47" ht="15" spans="1:16">
      <c r="A47" s="64"/>
      <c r="B47" s="64"/>
      <c r="C47" s="64"/>
      <c r="D47" s="64"/>
      <c r="E47" s="64"/>
      <c r="F47" s="64"/>
      <c r="G47" s="64"/>
      <c r="H47" s="64"/>
      <c r="I47" s="64"/>
      <c r="J47" s="64"/>
      <c r="K47" s="64"/>
      <c r="L47" s="64"/>
      <c r="M47" s="64"/>
      <c r="N47" s="64"/>
      <c r="O47" s="64"/>
      <c r="P47" s="65"/>
    </row>
    <row r="48" ht="15" spans="1:16">
      <c r="A48" s="64"/>
      <c r="B48" s="64"/>
      <c r="C48" s="64"/>
      <c r="D48" s="64"/>
      <c r="E48" s="64"/>
      <c r="F48" s="64"/>
      <c r="G48" s="64"/>
      <c r="H48" s="64"/>
      <c r="I48" s="64"/>
      <c r="J48" s="64"/>
      <c r="K48" s="64"/>
      <c r="L48" s="64"/>
      <c r="M48" s="64"/>
      <c r="N48" s="64"/>
      <c r="O48" s="64"/>
      <c r="P48" s="65"/>
    </row>
    <row r="49" ht="15" spans="1:16">
      <c r="A49" s="64"/>
      <c r="B49" s="64"/>
      <c r="C49" s="64"/>
      <c r="D49" s="64"/>
      <c r="E49" s="64"/>
      <c r="F49" s="64"/>
      <c r="G49" s="64"/>
      <c r="H49" s="64"/>
      <c r="I49" s="64"/>
      <c r="J49" s="64"/>
      <c r="K49" s="64"/>
      <c r="L49" s="64"/>
      <c r="M49" s="64"/>
      <c r="N49" s="64"/>
      <c r="O49" s="64"/>
      <c r="P49" s="65"/>
    </row>
    <row r="50" ht="15" spans="1:16">
      <c r="A50" s="64"/>
      <c r="B50" s="64"/>
      <c r="C50" s="64"/>
      <c r="D50" s="64"/>
      <c r="E50" s="64"/>
      <c r="F50" s="64"/>
      <c r="G50" s="64"/>
      <c r="H50" s="64"/>
      <c r="I50" s="64"/>
      <c r="J50" s="64"/>
      <c r="K50" s="64"/>
      <c r="L50" s="64"/>
      <c r="M50" s="64"/>
      <c r="N50" s="64"/>
      <c r="O50" s="64"/>
      <c r="P50" s="65"/>
    </row>
    <row r="51" ht="15" spans="1:16">
      <c r="A51" s="64"/>
      <c r="B51" s="64"/>
      <c r="C51" s="64"/>
      <c r="D51" s="64"/>
      <c r="E51" s="64"/>
      <c r="F51" s="64"/>
      <c r="G51" s="64"/>
      <c r="H51" s="64"/>
      <c r="I51" s="64"/>
      <c r="J51" s="64"/>
      <c r="K51" s="64"/>
      <c r="L51" s="64"/>
      <c r="M51" s="64"/>
      <c r="N51" s="64"/>
      <c r="O51" s="64"/>
      <c r="P51" s="65"/>
    </row>
    <row r="52" ht="15" spans="1:16">
      <c r="A52" s="64"/>
      <c r="B52" s="64"/>
      <c r="C52" s="64"/>
      <c r="D52" s="64"/>
      <c r="E52" s="64"/>
      <c r="F52" s="64"/>
      <c r="G52" s="64"/>
      <c r="H52" s="64"/>
      <c r="I52" s="64"/>
      <c r="J52" s="64"/>
      <c r="K52" s="64"/>
      <c r="L52" s="64"/>
      <c r="M52" s="64"/>
      <c r="N52" s="64"/>
      <c r="O52" s="64"/>
      <c r="P52" s="65"/>
    </row>
    <row r="53" ht="15" spans="1:16">
      <c r="A53" s="64"/>
      <c r="B53" s="64"/>
      <c r="C53" s="64"/>
      <c r="D53" s="64"/>
      <c r="E53" s="64"/>
      <c r="F53" s="64"/>
      <c r="G53" s="64"/>
      <c r="H53" s="64"/>
      <c r="I53" s="64"/>
      <c r="J53" s="64"/>
      <c r="K53" s="64"/>
      <c r="L53" s="64"/>
      <c r="M53" s="64"/>
      <c r="N53" s="64"/>
      <c r="O53" s="64"/>
      <c r="P53" s="65"/>
    </row>
    <row r="54" ht="15" spans="1:16">
      <c r="A54" s="64"/>
      <c r="B54" s="64"/>
      <c r="C54" s="64"/>
      <c r="D54" s="64"/>
      <c r="E54" s="64"/>
      <c r="F54" s="64"/>
      <c r="G54" s="64"/>
      <c r="H54" s="64"/>
      <c r="I54" s="64"/>
      <c r="J54" s="64"/>
      <c r="K54" s="64"/>
      <c r="L54" s="64"/>
      <c r="M54" s="64"/>
      <c r="N54" s="64"/>
      <c r="O54" s="64"/>
      <c r="P54" s="65"/>
    </row>
    <row r="55" ht="15" spans="1:16">
      <c r="A55" s="64"/>
      <c r="B55" s="64"/>
      <c r="C55" s="64"/>
      <c r="D55" s="64"/>
      <c r="E55" s="64"/>
      <c r="F55" s="64"/>
      <c r="G55" s="64"/>
      <c r="H55" s="64"/>
      <c r="I55" s="64"/>
      <c r="J55" s="64"/>
      <c r="K55" s="64"/>
      <c r="L55" s="64"/>
      <c r="M55" s="64"/>
      <c r="N55" s="64"/>
      <c r="O55" s="64"/>
      <c r="P55" s="65"/>
    </row>
    <row r="56" ht="15" spans="1:16">
      <c r="A56" s="64"/>
      <c r="B56" s="64"/>
      <c r="C56" s="64"/>
      <c r="D56" s="64"/>
      <c r="E56" s="64"/>
      <c r="F56" s="64"/>
      <c r="G56" s="64"/>
      <c r="H56" s="64"/>
      <c r="I56" s="64"/>
      <c r="J56" s="64"/>
      <c r="K56" s="64"/>
      <c r="L56" s="64"/>
      <c r="M56" s="64"/>
      <c r="N56" s="64"/>
      <c r="O56" s="64"/>
      <c r="P56" s="65"/>
    </row>
    <row r="57" ht="15" spans="1:16">
      <c r="A57" s="64"/>
      <c r="B57" s="64"/>
      <c r="C57" s="64"/>
      <c r="D57" s="64"/>
      <c r="E57" s="64"/>
      <c r="F57" s="64"/>
      <c r="G57" s="64"/>
      <c r="H57" s="64"/>
      <c r="I57" s="64"/>
      <c r="J57" s="64"/>
      <c r="K57" s="64"/>
      <c r="L57" s="64"/>
      <c r="M57" s="64"/>
      <c r="N57" s="64"/>
      <c r="O57" s="64"/>
      <c r="P57" s="65"/>
    </row>
    <row r="58" ht="15" spans="1:16">
      <c r="A58" s="64"/>
      <c r="B58" s="64"/>
      <c r="C58" s="64"/>
      <c r="D58" s="64"/>
      <c r="E58" s="64"/>
      <c r="F58" s="64"/>
      <c r="G58" s="64"/>
      <c r="H58" s="64"/>
      <c r="I58" s="64"/>
      <c r="J58" s="64"/>
      <c r="K58" s="64"/>
      <c r="L58" s="64"/>
      <c r="M58" s="64"/>
      <c r="N58" s="64"/>
      <c r="O58" s="64"/>
      <c r="P58" s="65"/>
    </row>
    <row r="59" ht="15" spans="1:16">
      <c r="A59" s="64"/>
      <c r="B59" s="64"/>
      <c r="C59" s="64"/>
      <c r="D59" s="64"/>
      <c r="E59" s="64"/>
      <c r="F59" s="64"/>
      <c r="G59" s="64"/>
      <c r="H59" s="64"/>
      <c r="I59" s="64"/>
      <c r="J59" s="64"/>
      <c r="K59" s="64"/>
      <c r="L59" s="64"/>
      <c r="M59" s="64"/>
      <c r="N59" s="64"/>
      <c r="O59" s="64"/>
      <c r="P59" s="65"/>
    </row>
    <row r="60" ht="15" spans="1:16">
      <c r="A60" s="64"/>
      <c r="B60" s="64"/>
      <c r="C60" s="64"/>
      <c r="D60" s="64"/>
      <c r="E60" s="64"/>
      <c r="F60" s="64"/>
      <c r="G60" s="64"/>
      <c r="H60" s="64"/>
      <c r="I60" s="64"/>
      <c r="J60" s="64"/>
      <c r="K60" s="64"/>
      <c r="L60" s="64"/>
      <c r="M60" s="64"/>
      <c r="N60" s="64"/>
      <c r="O60" s="64"/>
      <c r="P60" s="65"/>
    </row>
    <row r="61" ht="15" spans="1:16">
      <c r="A61" s="64"/>
      <c r="B61" s="64"/>
      <c r="C61" s="64"/>
      <c r="D61" s="64"/>
      <c r="E61" s="64"/>
      <c r="F61" s="64"/>
      <c r="G61" s="64"/>
      <c r="H61" s="64"/>
      <c r="I61" s="64"/>
      <c r="J61" s="64"/>
      <c r="K61" s="64"/>
      <c r="L61" s="64"/>
      <c r="M61" s="64"/>
      <c r="N61" s="64"/>
      <c r="O61" s="64"/>
      <c r="P61" s="65"/>
    </row>
    <row r="62" ht="15" spans="1:16">
      <c r="A62" s="64"/>
      <c r="B62" s="64"/>
      <c r="C62" s="64"/>
      <c r="D62" s="64"/>
      <c r="E62" s="64"/>
      <c r="F62" s="64"/>
      <c r="G62" s="64"/>
      <c r="H62" s="64"/>
      <c r="I62" s="64"/>
      <c r="J62" s="64"/>
      <c r="K62" s="64"/>
      <c r="L62" s="64"/>
      <c r="M62" s="64"/>
      <c r="N62" s="64"/>
      <c r="O62" s="64"/>
      <c r="P62" s="65"/>
    </row>
    <row r="63" ht="15" spans="1:16">
      <c r="A63" s="64"/>
      <c r="B63" s="64"/>
      <c r="C63" s="64"/>
      <c r="D63" s="64"/>
      <c r="E63" s="64"/>
      <c r="F63" s="64"/>
      <c r="G63" s="64"/>
      <c r="H63" s="64"/>
      <c r="I63" s="64"/>
      <c r="J63" s="64"/>
      <c r="K63" s="64"/>
      <c r="L63" s="64"/>
      <c r="M63" s="64"/>
      <c r="N63" s="64"/>
      <c r="O63" s="64"/>
      <c r="P63" s="65"/>
    </row>
    <row r="64" ht="15" spans="1:16">
      <c r="A64" s="64"/>
      <c r="B64" s="64"/>
      <c r="C64" s="64"/>
      <c r="D64" s="64"/>
      <c r="E64" s="64"/>
      <c r="F64" s="64"/>
      <c r="G64" s="64"/>
      <c r="H64" s="64"/>
      <c r="I64" s="64"/>
      <c r="J64" s="64"/>
      <c r="K64" s="64"/>
      <c r="L64" s="64"/>
      <c r="M64" s="64"/>
      <c r="N64" s="64"/>
      <c r="O64" s="64"/>
      <c r="P64" s="65"/>
    </row>
    <row r="65" ht="15" spans="1:16">
      <c r="A65" s="64"/>
      <c r="B65" s="64"/>
      <c r="C65" s="64"/>
      <c r="D65" s="64"/>
      <c r="E65" s="64"/>
      <c r="F65" s="64"/>
      <c r="G65" s="64"/>
      <c r="H65" s="64"/>
      <c r="I65" s="64"/>
      <c r="J65" s="64"/>
      <c r="K65" s="64"/>
      <c r="L65" s="64"/>
      <c r="M65" s="64"/>
      <c r="N65" s="64"/>
      <c r="O65" s="64"/>
      <c r="P65" s="65"/>
    </row>
    <row r="66" ht="15" spans="1:16">
      <c r="A66" s="64"/>
      <c r="B66" s="64"/>
      <c r="C66" s="64"/>
      <c r="D66" s="64"/>
      <c r="E66" s="64"/>
      <c r="F66" s="64"/>
      <c r="G66" s="64"/>
      <c r="H66" s="64"/>
      <c r="I66" s="64"/>
      <c r="J66" s="64"/>
      <c r="K66" s="64"/>
      <c r="L66" s="64"/>
      <c r="M66" s="64"/>
      <c r="N66" s="64"/>
      <c r="O66" s="64"/>
      <c r="P66" s="65"/>
    </row>
    <row r="67" ht="15" spans="1:16">
      <c r="A67" s="64"/>
      <c r="B67" s="64"/>
      <c r="C67" s="64"/>
      <c r="D67" s="64"/>
      <c r="E67" s="64"/>
      <c r="F67" s="64"/>
      <c r="G67" s="64"/>
      <c r="H67" s="64"/>
      <c r="I67" s="64"/>
      <c r="J67" s="64"/>
      <c r="K67" s="64"/>
      <c r="L67" s="64"/>
      <c r="M67" s="64"/>
      <c r="N67" s="64"/>
      <c r="O67" s="64"/>
      <c r="P67" s="65"/>
    </row>
    <row r="68" ht="15" spans="1:16">
      <c r="A68" s="64"/>
      <c r="B68" s="64"/>
      <c r="C68" s="64"/>
      <c r="D68" s="64"/>
      <c r="E68" s="64"/>
      <c r="F68" s="64"/>
      <c r="G68" s="64"/>
      <c r="H68" s="64"/>
      <c r="I68" s="64"/>
      <c r="J68" s="64"/>
      <c r="K68" s="64"/>
      <c r="L68" s="64"/>
      <c r="M68" s="64"/>
      <c r="N68" s="64"/>
      <c r="O68" s="64"/>
      <c r="P68" s="65"/>
    </row>
    <row r="69" ht="15" spans="1:16">
      <c r="A69" s="64"/>
      <c r="B69" s="64"/>
      <c r="C69" s="64"/>
      <c r="D69" s="64"/>
      <c r="E69" s="64"/>
      <c r="F69" s="64"/>
      <c r="G69" s="64"/>
      <c r="H69" s="64"/>
      <c r="I69" s="64"/>
      <c r="J69" s="64"/>
      <c r="K69" s="64"/>
      <c r="L69" s="64"/>
      <c r="M69" s="64"/>
      <c r="N69" s="64"/>
      <c r="O69" s="64"/>
      <c r="P69" s="65"/>
    </row>
    <row r="70" ht="15" spans="1:16">
      <c r="A70" s="64"/>
      <c r="B70" s="64"/>
      <c r="C70" s="64"/>
      <c r="D70" s="64"/>
      <c r="E70" s="64"/>
      <c r="F70" s="64"/>
      <c r="G70" s="64"/>
      <c r="H70" s="64"/>
      <c r="I70" s="64"/>
      <c r="J70" s="64"/>
      <c r="K70" s="64"/>
      <c r="L70" s="64"/>
      <c r="M70" s="64"/>
      <c r="N70" s="64"/>
      <c r="O70" s="64"/>
      <c r="P70" s="65"/>
    </row>
    <row r="71" ht="15" spans="1:16">
      <c r="A71" s="64"/>
      <c r="B71" s="64"/>
      <c r="C71" s="64"/>
      <c r="D71" s="64"/>
      <c r="E71" s="64"/>
      <c r="F71" s="64"/>
      <c r="G71" s="64"/>
      <c r="H71" s="64"/>
      <c r="I71" s="64"/>
      <c r="J71" s="64"/>
      <c r="K71" s="64"/>
      <c r="L71" s="64"/>
      <c r="M71" s="64"/>
      <c r="N71" s="64"/>
      <c r="O71" s="64"/>
      <c r="P71" s="65"/>
    </row>
    <row r="72" ht="15" spans="1:16">
      <c r="A72" s="64"/>
      <c r="B72" s="64"/>
      <c r="C72" s="64"/>
      <c r="D72" s="64"/>
      <c r="E72" s="64"/>
      <c r="F72" s="64"/>
      <c r="G72" s="64"/>
      <c r="H72" s="64"/>
      <c r="I72" s="64"/>
      <c r="J72" s="64"/>
      <c r="K72" s="64"/>
      <c r="L72" s="64"/>
      <c r="M72" s="64"/>
      <c r="N72" s="64"/>
      <c r="O72" s="64"/>
      <c r="P72" s="65"/>
    </row>
    <row r="73" ht="14.25" spans="1:16">
      <c r="A73" s="75"/>
      <c r="B73" s="75"/>
      <c r="C73" s="75"/>
      <c r="D73" s="75"/>
      <c r="E73" s="75"/>
      <c r="F73" s="75"/>
      <c r="G73" s="75"/>
      <c r="H73" s="75"/>
      <c r="I73" s="75"/>
      <c r="J73" s="75"/>
      <c r="K73" s="75"/>
      <c r="L73" s="75"/>
      <c r="M73" s="75"/>
      <c r="N73" s="75"/>
      <c r="O73" s="75"/>
      <c r="P73" s="65"/>
    </row>
    <row r="74" ht="14.25" spans="1:16">
      <c r="A74" s="75"/>
      <c r="B74" s="75"/>
      <c r="C74" s="75"/>
      <c r="D74" s="75"/>
      <c r="E74" s="75"/>
      <c r="F74" s="75"/>
      <c r="G74" s="75"/>
      <c r="H74" s="75"/>
      <c r="I74" s="75"/>
      <c r="J74" s="75"/>
      <c r="K74" s="75"/>
      <c r="L74" s="75"/>
      <c r="M74" s="75"/>
      <c r="N74" s="75"/>
      <c r="O74" s="75"/>
      <c r="P74" s="65"/>
    </row>
    <row r="75" ht="14.25" spans="1:16">
      <c r="A75" s="75"/>
      <c r="B75" s="75"/>
      <c r="C75" s="75"/>
      <c r="D75" s="75"/>
      <c r="E75" s="75"/>
      <c r="F75" s="75"/>
      <c r="G75" s="75"/>
      <c r="H75" s="75"/>
      <c r="I75" s="75"/>
      <c r="J75" s="75"/>
      <c r="K75" s="75"/>
      <c r="L75" s="75"/>
      <c r="M75" s="75"/>
      <c r="N75" s="75"/>
      <c r="O75" s="75"/>
      <c r="P75" s="65"/>
    </row>
    <row r="76" ht="14.25" spans="1:16">
      <c r="A76" s="75"/>
      <c r="B76" s="75"/>
      <c r="C76" s="75"/>
      <c r="D76" s="75"/>
      <c r="E76" s="75"/>
      <c r="F76" s="75"/>
      <c r="G76" s="75"/>
      <c r="H76" s="75"/>
      <c r="I76" s="75"/>
      <c r="J76" s="75"/>
      <c r="K76" s="75"/>
      <c r="L76" s="75"/>
      <c r="M76" s="75"/>
      <c r="N76" s="75"/>
      <c r="O76" s="75"/>
      <c r="P76" s="65"/>
    </row>
    <row r="77" ht="14.25" spans="1:16">
      <c r="A77" s="75"/>
      <c r="B77" s="75"/>
      <c r="C77" s="75"/>
      <c r="D77" s="75"/>
      <c r="E77" s="75"/>
      <c r="F77" s="75"/>
      <c r="G77" s="75"/>
      <c r="H77" s="75"/>
      <c r="I77" s="75"/>
      <c r="J77" s="75"/>
      <c r="K77" s="75"/>
      <c r="L77" s="75"/>
      <c r="M77" s="75"/>
      <c r="N77" s="75"/>
      <c r="O77" s="75"/>
      <c r="P77" s="65"/>
    </row>
    <row r="78" ht="14.25" spans="1:16">
      <c r="A78" s="76"/>
      <c r="B78" s="76"/>
      <c r="C78" s="76"/>
      <c r="D78" s="76"/>
      <c r="E78" s="76"/>
      <c r="F78" s="76"/>
      <c r="G78" s="76"/>
      <c r="H78" s="76"/>
      <c r="I78" s="76"/>
      <c r="J78" s="76"/>
      <c r="K78" s="76"/>
      <c r="L78" s="76"/>
      <c r="M78" s="76"/>
      <c r="N78" s="76"/>
      <c r="O78" s="76"/>
    </row>
    <row r="79" ht="14.25" spans="1:16">
      <c r="A79" s="76"/>
      <c r="B79" s="76"/>
      <c r="C79" s="76"/>
      <c r="D79" s="76"/>
      <c r="E79" s="76"/>
      <c r="F79" s="76"/>
      <c r="G79" s="76"/>
      <c r="H79" s="76"/>
      <c r="I79" s="76"/>
      <c r="J79" s="76"/>
      <c r="K79" s="76"/>
      <c r="L79" s="76"/>
      <c r="M79" s="76"/>
      <c r="N79" s="76"/>
      <c r="O79" s="76"/>
    </row>
    <row r="80" ht="14.25" spans="1:16">
      <c r="A80" s="76"/>
      <c r="B80" s="76"/>
      <c r="C80" s="76"/>
      <c r="D80" s="76"/>
      <c r="E80" s="76"/>
      <c r="F80" s="76"/>
      <c r="G80" s="76"/>
      <c r="H80" s="76"/>
      <c r="I80" s="76"/>
      <c r="J80" s="76"/>
      <c r="K80" s="76"/>
      <c r="L80" s="76"/>
      <c r="M80" s="76"/>
      <c r="N80" s="76"/>
      <c r="O80" s="76"/>
    </row>
    <row r="81" ht="14.25" spans="1:15">
      <c r="A81" s="76"/>
      <c r="B81" s="76"/>
      <c r="C81" s="76"/>
      <c r="D81" s="76"/>
      <c r="E81" s="76"/>
      <c r="F81" s="76"/>
      <c r="G81" s="76"/>
      <c r="H81" s="76"/>
      <c r="I81" s="76"/>
      <c r="J81" s="76"/>
      <c r="K81" s="76"/>
      <c r="L81" s="76"/>
      <c r="M81" s="76"/>
      <c r="N81" s="76"/>
      <c r="O81" s="76"/>
    </row>
    <row r="82" ht="14.25" spans="1:15">
      <c r="A82" s="76"/>
      <c r="B82" s="76"/>
      <c r="C82" s="76"/>
      <c r="D82" s="76"/>
      <c r="E82" s="76"/>
      <c r="F82" s="76"/>
      <c r="G82" s="76"/>
      <c r="H82" s="76"/>
      <c r="I82" s="76"/>
      <c r="J82" s="76"/>
      <c r="K82" s="76"/>
      <c r="L82" s="76"/>
      <c r="M82" s="76"/>
      <c r="N82" s="76"/>
      <c r="O82" s="76"/>
    </row>
    <row r="83" ht="14.25" spans="1:15">
      <c r="A83" s="76"/>
      <c r="B83" s="76"/>
      <c r="C83" s="76"/>
      <c r="D83" s="76"/>
      <c r="E83" s="76"/>
      <c r="F83" s="76"/>
      <c r="G83" s="76"/>
      <c r="H83" s="76"/>
      <c r="I83" s="76"/>
      <c r="J83" s="76"/>
      <c r="K83" s="76"/>
      <c r="L83" s="76"/>
      <c r="M83" s="76"/>
      <c r="N83" s="76"/>
      <c r="O83" s="76"/>
    </row>
    <row r="84" ht="14.25" spans="1:15">
      <c r="A84" s="76"/>
      <c r="B84" s="76"/>
      <c r="C84" s="76"/>
      <c r="D84" s="76"/>
      <c r="E84" s="76"/>
      <c r="F84" s="76"/>
      <c r="G84" s="76"/>
      <c r="H84" s="76"/>
      <c r="I84" s="76"/>
      <c r="J84" s="76"/>
      <c r="K84" s="76"/>
      <c r="L84" s="76"/>
      <c r="M84" s="76"/>
      <c r="N84" s="76"/>
      <c r="O84" s="76"/>
    </row>
    <row r="85" ht="14.25" spans="1:15">
      <c r="A85" s="76"/>
      <c r="B85" s="76"/>
      <c r="C85" s="76"/>
      <c r="D85" s="76"/>
      <c r="E85" s="76"/>
      <c r="F85" s="76"/>
      <c r="G85" s="76"/>
      <c r="H85" s="76"/>
      <c r="I85" s="76"/>
      <c r="J85" s="76"/>
      <c r="K85" s="76"/>
      <c r="L85" s="76"/>
      <c r="M85" s="76"/>
      <c r="N85" s="76"/>
      <c r="O85" s="76"/>
    </row>
    <row r="86" ht="14.25" spans="1:15">
      <c r="A86" s="76"/>
      <c r="B86" s="76"/>
      <c r="C86" s="76"/>
      <c r="D86" s="76"/>
      <c r="E86" s="76"/>
      <c r="F86" s="76"/>
      <c r="G86" s="76"/>
      <c r="H86" s="76"/>
      <c r="I86" s="76"/>
      <c r="J86" s="76"/>
      <c r="K86" s="76"/>
      <c r="L86" s="76"/>
      <c r="M86" s="76"/>
      <c r="N86" s="76"/>
      <c r="O86" s="76"/>
    </row>
    <row r="87" ht="14.25" spans="1:15">
      <c r="A87" s="76"/>
      <c r="B87" s="76"/>
      <c r="C87" s="76"/>
      <c r="D87" s="76"/>
      <c r="E87" s="76"/>
      <c r="F87" s="76"/>
      <c r="G87" s="76"/>
      <c r="H87" s="76"/>
      <c r="I87" s="76"/>
      <c r="J87" s="76"/>
      <c r="K87" s="76"/>
      <c r="L87" s="76"/>
      <c r="M87" s="76"/>
      <c r="N87" s="76"/>
      <c r="O87" s="76"/>
    </row>
  </sheetData>
  <mergeCells count="4">
    <mergeCell ref="A1:I1"/>
    <mergeCell ref="A2:I2"/>
    <mergeCell ref="A4:D4"/>
    <mergeCell ref="A28:C28"/>
  </mergeCells>
  <printOptions horizontalCentered="1"/>
  <pageMargins left="0.590551181102362" right="0.590551181102362" top="0.866141732283464" bottom="0.866141732283464" header="0.47244094488189" footer="0.590551181102362"/>
  <pageSetup paperSize="9" fitToHeight="0" orientation="landscape" blackAndWhite="1" horizontalDpi="300" verticalDpi="300"/>
  <headerFooter scaleWithDoc="0">
    <oddFooter>&amp;L&amp;"宋体,常规"&amp;11被评估单位填表人：
填表日期：2015年  月&amp;R&amp;"宋体,常规"&amp;11评估人员：</oddFooter>
  </headerFooter>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5">
    <pageSetUpPr fitToPage="1"/>
  </sheetPr>
  <dimension ref="A1:O86"/>
  <sheetViews>
    <sheetView view="pageBreakPreview" zoomScaleNormal="100" workbookViewId="0">
      <selection activeCell="L20" sqref="L20"/>
    </sheetView>
  </sheetViews>
  <sheetFormatPr defaultColWidth="9" defaultRowHeight="15.75" customHeight="1"/>
  <cols>
    <col min="1" max="1" width="5" style="48" customWidth="1"/>
    <col min="2" max="2" width="24.3333333333333" style="48" customWidth="1"/>
    <col min="3" max="4" width="13.5" style="48" customWidth="1"/>
    <col min="5" max="5" width="12.5" style="48" customWidth="1"/>
    <col min="6" max="6" width="16.3333333333333" style="48" customWidth="1"/>
    <col min="7" max="7" width="17" style="48" customWidth="1"/>
    <col min="8" max="8" width="12.5" style="48" customWidth="1"/>
    <col min="9" max="16384" width="9" style="48"/>
  </cols>
  <sheetData>
    <row r="1" s="46" customFormat="1" ht="30" customHeight="1" spans="1:15">
      <c r="A1" s="49" t="s">
        <v>1372</v>
      </c>
      <c r="B1" s="49"/>
      <c r="C1" s="49"/>
      <c r="D1" s="49"/>
      <c r="E1" s="49"/>
      <c r="F1" s="49"/>
      <c r="G1" s="49"/>
      <c r="H1" s="49"/>
    </row>
    <row r="2" ht="16.5" customHeight="1" spans="1:15">
      <c r="A2" s="50" t="str">
        <f>公用信息!E7</f>
        <v>评估基准日：2025年10月31日</v>
      </c>
      <c r="B2" s="50"/>
      <c r="C2" s="50"/>
      <c r="D2" s="50"/>
      <c r="E2" s="50"/>
      <c r="F2" s="50"/>
      <c r="G2" s="51"/>
      <c r="H2" s="51"/>
      <c r="I2" s="52"/>
      <c r="J2" s="52"/>
      <c r="K2" s="52"/>
      <c r="L2" s="52"/>
      <c r="M2" s="52"/>
      <c r="N2" s="52"/>
    </row>
    <row r="3" ht="16.5" customHeight="1" spans="1:15">
      <c r="A3" s="50"/>
      <c r="B3" s="50"/>
      <c r="C3" s="50"/>
      <c r="D3" s="50"/>
      <c r="E3" s="50"/>
      <c r="F3" s="50"/>
      <c r="G3" s="51"/>
      <c r="H3" s="53" t="s">
        <v>1373</v>
      </c>
      <c r="I3" s="52"/>
      <c r="J3" s="52"/>
      <c r="K3" s="52"/>
      <c r="L3" s="52"/>
      <c r="M3" s="52"/>
      <c r="N3" s="52"/>
    </row>
    <row r="4" ht="16.5" customHeight="1" spans="1:15">
      <c r="A4" s="54" t="str">
        <f>公用信息!E6</f>
        <v>被评估单位：杭州建德杭氧气体有限公司</v>
      </c>
      <c r="B4" s="54"/>
      <c r="C4" s="54"/>
      <c r="D4" s="54"/>
      <c r="E4" s="54"/>
      <c r="F4" s="52"/>
      <c r="G4" s="52"/>
      <c r="H4" s="55" t="e">
        <f>#REF!</f>
        <v>#REF!</v>
      </c>
      <c r="I4" s="52"/>
      <c r="J4" s="52"/>
      <c r="K4" s="52"/>
      <c r="L4" s="52"/>
      <c r="M4" s="52"/>
      <c r="N4" s="52"/>
    </row>
    <row r="5" s="47" customFormat="1" ht="16.5" customHeight="1" spans="1:15">
      <c r="A5" s="56" t="s">
        <v>175</v>
      </c>
      <c r="B5" s="56" t="s">
        <v>306</v>
      </c>
      <c r="C5" s="56" t="s">
        <v>316</v>
      </c>
      <c r="D5" s="56" t="s">
        <v>467</v>
      </c>
      <c r="E5" s="99" t="s">
        <v>1374</v>
      </c>
      <c r="F5" s="100" t="s">
        <v>111</v>
      </c>
      <c r="G5" s="56" t="s">
        <v>112</v>
      </c>
      <c r="H5" s="56" t="s">
        <v>247</v>
      </c>
      <c r="I5" s="58"/>
      <c r="J5" s="58"/>
      <c r="K5" s="58"/>
      <c r="L5" s="58"/>
      <c r="M5" s="58"/>
      <c r="N5" s="58"/>
      <c r="O5" s="59"/>
    </row>
    <row r="6" s="47" customFormat="1" ht="16.5" customHeight="1" spans="1:15">
      <c r="A6" s="56"/>
      <c r="B6" s="56"/>
      <c r="C6" s="56"/>
      <c r="D6" s="56"/>
      <c r="E6" s="56"/>
      <c r="F6" s="101"/>
      <c r="G6" s="56"/>
      <c r="H6" s="56"/>
      <c r="I6" s="58"/>
      <c r="J6" s="58"/>
      <c r="K6" s="58"/>
      <c r="L6" s="58"/>
      <c r="M6" s="58"/>
      <c r="N6" s="58"/>
      <c r="O6" s="59"/>
    </row>
    <row r="7" s="47" customFormat="1" ht="16.5" customHeight="1" spans="1:15">
      <c r="A7" s="56"/>
      <c r="B7" s="56"/>
      <c r="C7" s="61"/>
      <c r="D7" s="61"/>
      <c r="E7" s="56"/>
      <c r="F7" s="62"/>
      <c r="G7" s="62"/>
      <c r="H7" s="56"/>
      <c r="I7" s="58"/>
      <c r="J7" s="58"/>
      <c r="K7" s="58"/>
      <c r="L7" s="58"/>
      <c r="M7" s="58"/>
      <c r="N7" s="58"/>
      <c r="O7" s="59"/>
    </row>
    <row r="8" s="47" customFormat="1" ht="16.5" customHeight="1" spans="1:15">
      <c r="A8" s="56"/>
      <c r="B8" s="56"/>
      <c r="C8" s="56"/>
      <c r="D8" s="61"/>
      <c r="E8" s="56"/>
      <c r="F8" s="62"/>
      <c r="G8" s="62"/>
      <c r="H8" s="56"/>
      <c r="I8" s="58"/>
      <c r="J8" s="58"/>
      <c r="K8" s="58"/>
      <c r="L8" s="58"/>
      <c r="M8" s="58"/>
      <c r="N8" s="58"/>
      <c r="O8" s="59"/>
    </row>
    <row r="9" ht="16.5" customHeight="1" spans="1:15">
      <c r="A9" s="56"/>
      <c r="B9" s="60"/>
      <c r="C9" s="93"/>
      <c r="D9" s="61"/>
      <c r="E9" s="56"/>
      <c r="F9" s="95"/>
      <c r="G9" s="95"/>
      <c r="H9" s="63"/>
      <c r="I9" s="64"/>
      <c r="J9" s="64"/>
      <c r="K9" s="64"/>
      <c r="L9" s="64"/>
      <c r="M9" s="64"/>
      <c r="N9" s="64"/>
      <c r="O9" s="65"/>
    </row>
    <row r="10" ht="16.5" customHeight="1" spans="1:15">
      <c r="A10" s="56"/>
      <c r="B10" s="60"/>
      <c r="C10" s="93"/>
      <c r="D10" s="61"/>
      <c r="E10" s="56"/>
      <c r="F10" s="95"/>
      <c r="G10" s="95"/>
      <c r="H10" s="63"/>
      <c r="I10" s="64"/>
      <c r="J10" s="64"/>
      <c r="K10" s="64"/>
      <c r="L10" s="64"/>
      <c r="M10" s="64"/>
      <c r="N10" s="64"/>
      <c r="O10" s="65"/>
    </row>
    <row r="11" ht="16.5" customHeight="1" spans="1:15">
      <c r="A11" s="56"/>
      <c r="B11" s="60"/>
      <c r="C11" s="93"/>
      <c r="D11" s="61"/>
      <c r="E11" s="56"/>
      <c r="F11" s="95"/>
      <c r="G11" s="95"/>
      <c r="H11" s="63"/>
      <c r="I11" s="64"/>
      <c r="J11" s="64"/>
      <c r="K11" s="64"/>
      <c r="L11" s="64"/>
      <c r="M11" s="64"/>
      <c r="N11" s="64"/>
      <c r="O11" s="65"/>
    </row>
    <row r="12" ht="16.5" customHeight="1" spans="1:15">
      <c r="A12" s="56"/>
      <c r="B12" s="60"/>
      <c r="C12" s="93"/>
      <c r="D12" s="61"/>
      <c r="E12" s="56"/>
      <c r="F12" s="95"/>
      <c r="G12" s="95"/>
      <c r="H12" s="63"/>
      <c r="I12" s="64"/>
      <c r="J12" s="64"/>
      <c r="K12" s="64"/>
      <c r="L12" s="64"/>
      <c r="M12" s="64"/>
      <c r="N12" s="64"/>
      <c r="O12" s="65"/>
    </row>
    <row r="13" ht="16.5" customHeight="1" spans="1:15">
      <c r="A13" s="56"/>
      <c r="B13" s="60"/>
      <c r="C13" s="93"/>
      <c r="D13" s="61"/>
      <c r="E13" s="56"/>
      <c r="F13" s="95"/>
      <c r="G13" s="95"/>
      <c r="H13" s="63"/>
      <c r="I13" s="64"/>
      <c r="J13" s="64"/>
      <c r="K13" s="64"/>
      <c r="L13" s="64"/>
      <c r="M13" s="64"/>
      <c r="N13" s="64"/>
      <c r="O13" s="65"/>
    </row>
    <row r="14" ht="16.5" customHeight="1" spans="1:15">
      <c r="A14" s="56"/>
      <c r="B14" s="60"/>
      <c r="C14" s="93"/>
      <c r="D14" s="61"/>
      <c r="E14" s="56"/>
      <c r="F14" s="95"/>
      <c r="G14" s="95"/>
      <c r="H14" s="63"/>
      <c r="I14" s="64"/>
      <c r="J14" s="64"/>
      <c r="K14" s="64"/>
      <c r="L14" s="64"/>
      <c r="M14" s="64"/>
      <c r="N14" s="64"/>
      <c r="O14" s="65"/>
    </row>
    <row r="15" ht="16.5" customHeight="1" spans="1:15">
      <c r="A15" s="56"/>
      <c r="B15" s="60"/>
      <c r="C15" s="93"/>
      <c r="D15" s="61"/>
      <c r="E15" s="56"/>
      <c r="F15" s="95"/>
      <c r="G15" s="95"/>
      <c r="H15" s="63"/>
      <c r="I15" s="64"/>
      <c r="J15" s="64"/>
      <c r="K15" s="64"/>
      <c r="L15" s="64"/>
      <c r="M15" s="64"/>
      <c r="N15" s="64"/>
      <c r="O15" s="65"/>
    </row>
    <row r="16" ht="16.5" customHeight="1" spans="1:15">
      <c r="A16" s="56"/>
      <c r="B16" s="60"/>
      <c r="C16" s="93"/>
      <c r="D16" s="61"/>
      <c r="E16" s="56"/>
      <c r="F16" s="95"/>
      <c r="G16" s="95"/>
      <c r="H16" s="63"/>
      <c r="I16" s="64"/>
      <c r="J16" s="64"/>
      <c r="K16" s="64"/>
      <c r="L16" s="64"/>
      <c r="M16" s="64"/>
      <c r="N16" s="64"/>
      <c r="O16" s="65"/>
    </row>
    <row r="17" ht="16.5" customHeight="1" spans="1:15">
      <c r="A17" s="56"/>
      <c r="B17" s="60"/>
      <c r="C17" s="93"/>
      <c r="D17" s="61"/>
      <c r="E17" s="56"/>
      <c r="F17" s="95"/>
      <c r="G17" s="95"/>
      <c r="H17" s="63"/>
      <c r="I17" s="64"/>
      <c r="J17" s="64"/>
      <c r="K17" s="64"/>
      <c r="L17" s="64"/>
      <c r="M17" s="64"/>
      <c r="N17" s="64"/>
      <c r="O17" s="65"/>
    </row>
    <row r="18" ht="16.5" customHeight="1" spans="1:15">
      <c r="A18" s="56"/>
      <c r="B18" s="60"/>
      <c r="C18" s="93"/>
      <c r="D18" s="61"/>
      <c r="E18" s="56"/>
      <c r="F18" s="95"/>
      <c r="G18" s="95"/>
      <c r="H18" s="63"/>
      <c r="I18" s="64"/>
      <c r="J18" s="64"/>
      <c r="K18" s="64"/>
      <c r="L18" s="64"/>
      <c r="M18" s="64"/>
      <c r="N18" s="64"/>
      <c r="O18" s="65"/>
    </row>
    <row r="19" ht="16.5" customHeight="1" spans="1:15">
      <c r="A19" s="56"/>
      <c r="B19" s="60"/>
      <c r="C19" s="93"/>
      <c r="D19" s="61"/>
      <c r="E19" s="56"/>
      <c r="F19" s="95"/>
      <c r="G19" s="95"/>
      <c r="H19" s="63"/>
      <c r="I19" s="64"/>
      <c r="J19" s="64"/>
      <c r="K19" s="64"/>
      <c r="L19" s="64"/>
      <c r="M19" s="64"/>
      <c r="N19" s="64"/>
      <c r="O19" s="65"/>
    </row>
    <row r="20" ht="16.5" customHeight="1" spans="1:15">
      <c r="A20" s="56"/>
      <c r="B20" s="60"/>
      <c r="C20" s="93"/>
      <c r="D20" s="61"/>
      <c r="E20" s="56"/>
      <c r="F20" s="95"/>
      <c r="G20" s="95"/>
      <c r="H20" s="63"/>
      <c r="I20" s="64"/>
      <c r="J20" s="64"/>
      <c r="K20" s="64"/>
      <c r="L20" s="64"/>
      <c r="M20" s="64"/>
      <c r="N20" s="64"/>
      <c r="O20" s="65"/>
    </row>
    <row r="21" ht="16.5" customHeight="1" spans="1:15">
      <c r="A21" s="56"/>
      <c r="B21" s="60"/>
      <c r="C21" s="93"/>
      <c r="D21" s="61"/>
      <c r="E21" s="56"/>
      <c r="F21" s="95"/>
      <c r="G21" s="95"/>
      <c r="H21" s="63"/>
      <c r="I21" s="64"/>
      <c r="J21" s="64"/>
      <c r="K21" s="64"/>
      <c r="L21" s="64"/>
      <c r="M21" s="64"/>
      <c r="N21" s="64"/>
      <c r="O21" s="65"/>
    </row>
    <row r="22" ht="16.5" customHeight="1" spans="1:15">
      <c r="A22" s="56"/>
      <c r="B22" s="60"/>
      <c r="C22" s="93"/>
      <c r="D22" s="61"/>
      <c r="E22" s="56"/>
      <c r="F22" s="95"/>
      <c r="G22" s="95"/>
      <c r="H22" s="63"/>
      <c r="I22" s="64"/>
      <c r="J22" s="64"/>
      <c r="K22" s="64"/>
      <c r="L22" s="64"/>
      <c r="M22" s="64"/>
      <c r="N22" s="64"/>
      <c r="O22" s="65"/>
    </row>
    <row r="23" ht="16.5" customHeight="1" spans="1:15">
      <c r="A23" s="56"/>
      <c r="B23" s="60"/>
      <c r="C23" s="93"/>
      <c r="D23" s="61"/>
      <c r="E23" s="56"/>
      <c r="F23" s="95"/>
      <c r="G23" s="95"/>
      <c r="H23" s="63"/>
      <c r="I23" s="64"/>
      <c r="J23" s="64"/>
      <c r="K23" s="64"/>
      <c r="L23" s="64"/>
      <c r="M23" s="64"/>
      <c r="N23" s="64"/>
      <c r="O23" s="65"/>
    </row>
    <row r="24" ht="16.5" customHeight="1" spans="1:15">
      <c r="A24" s="56"/>
      <c r="B24" s="60"/>
      <c r="C24" s="93"/>
      <c r="D24" s="61"/>
      <c r="E24" s="56"/>
      <c r="F24" s="95"/>
      <c r="G24" s="95"/>
      <c r="H24" s="63"/>
      <c r="I24" s="64"/>
      <c r="J24" s="64"/>
      <c r="K24" s="64"/>
      <c r="L24" s="64"/>
      <c r="M24" s="64"/>
      <c r="N24" s="64"/>
      <c r="O24" s="65"/>
    </row>
    <row r="25" ht="16.5" customHeight="1" spans="1:15">
      <c r="A25" s="56"/>
      <c r="B25" s="60"/>
      <c r="C25" s="93"/>
      <c r="D25" s="61"/>
      <c r="E25" s="56"/>
      <c r="F25" s="95"/>
      <c r="G25" s="95"/>
      <c r="H25" s="63"/>
      <c r="I25" s="64"/>
      <c r="J25" s="64"/>
      <c r="K25" s="64"/>
      <c r="L25" s="64"/>
      <c r="M25" s="64"/>
      <c r="N25" s="64"/>
      <c r="O25" s="65"/>
    </row>
    <row r="26" ht="16.5" customHeight="1" spans="1:15">
      <c r="A26" s="56"/>
      <c r="B26" s="60"/>
      <c r="C26" s="93"/>
      <c r="D26" s="61"/>
      <c r="E26" s="56"/>
      <c r="F26" s="95"/>
      <c r="G26" s="95"/>
      <c r="H26" s="63"/>
      <c r="I26" s="64"/>
      <c r="J26" s="64"/>
      <c r="K26" s="64"/>
      <c r="L26" s="64"/>
      <c r="M26" s="64"/>
      <c r="N26" s="64"/>
      <c r="O26" s="65"/>
    </row>
    <row r="27" ht="16.5" customHeight="1" spans="1:15">
      <c r="A27" s="56"/>
      <c r="B27" s="60"/>
      <c r="C27" s="93"/>
      <c r="D27" s="61"/>
      <c r="E27" s="56"/>
      <c r="F27" s="95"/>
      <c r="G27" s="95"/>
      <c r="H27" s="63"/>
      <c r="I27" s="64"/>
      <c r="J27" s="64"/>
      <c r="K27" s="64"/>
      <c r="L27" s="64"/>
      <c r="M27" s="64"/>
      <c r="N27" s="64"/>
      <c r="O27" s="65"/>
    </row>
    <row r="28" ht="16.5" customHeight="1" spans="1:15">
      <c r="A28" s="67" t="s">
        <v>309</v>
      </c>
      <c r="B28" s="57"/>
      <c r="C28" s="93"/>
      <c r="D28" s="102"/>
      <c r="E28" s="96"/>
      <c r="F28" s="66">
        <f>ROUND(SUM(F7:F27),2)</f>
        <v>0</v>
      </c>
      <c r="G28" s="103">
        <f>ROUND(SUM(G7:G27),2)</f>
        <v>0</v>
      </c>
      <c r="H28" s="63"/>
      <c r="I28" s="64"/>
      <c r="J28" s="64"/>
      <c r="K28" s="64"/>
      <c r="L28" s="64"/>
      <c r="M28" s="64"/>
      <c r="N28" s="64"/>
      <c r="O28" s="65"/>
    </row>
    <row r="29" customHeight="1" spans="1:15">
      <c r="A29" s="98"/>
      <c r="B29" s="98"/>
      <c r="C29" s="98"/>
      <c r="D29" s="98"/>
      <c r="E29" s="98"/>
      <c r="F29" s="98"/>
      <c r="G29" s="98"/>
      <c r="H29" s="98"/>
      <c r="I29" s="64"/>
      <c r="J29" s="64"/>
      <c r="K29" s="64"/>
      <c r="L29" s="64"/>
      <c r="M29" s="64"/>
      <c r="N29" s="64"/>
      <c r="O29" s="65"/>
    </row>
    <row r="30" customHeight="1" spans="1:15">
      <c r="A30" s="71"/>
      <c r="B30" s="64"/>
      <c r="C30" s="64"/>
      <c r="D30" s="64"/>
      <c r="E30" s="64"/>
      <c r="F30" s="64"/>
      <c r="G30" s="64"/>
      <c r="H30" s="64"/>
      <c r="I30" s="64"/>
      <c r="J30" s="64"/>
      <c r="K30" s="64"/>
      <c r="L30" s="64"/>
      <c r="M30" s="64"/>
      <c r="N30" s="64"/>
      <c r="O30" s="65"/>
    </row>
    <row r="31" customHeight="1" spans="1:15">
      <c r="A31" s="64"/>
      <c r="B31" s="52" t="s">
        <v>1375</v>
      </c>
      <c r="C31" s="64"/>
      <c r="D31" s="64"/>
      <c r="E31" s="64"/>
      <c r="F31" s="72" t="s">
        <v>113</v>
      </c>
      <c r="G31" s="73">
        <f>G28-F28</f>
        <v>0</v>
      </c>
      <c r="H31" s="64"/>
      <c r="I31" s="64"/>
      <c r="J31" s="64"/>
      <c r="K31" s="64"/>
      <c r="L31" s="64"/>
      <c r="M31" s="64"/>
      <c r="N31" s="64"/>
      <c r="O31" s="65"/>
    </row>
    <row r="32" customHeight="1" spans="1:15">
      <c r="A32" s="64"/>
      <c r="B32" s="64"/>
      <c r="C32" s="64"/>
      <c r="D32" s="64"/>
      <c r="E32" s="64"/>
      <c r="F32" s="72" t="s">
        <v>1288</v>
      </c>
      <c r="G32" s="74" t="str">
        <f>IF(F28=0,"",G31/F28)</f>
        <v/>
      </c>
      <c r="H32" s="64"/>
      <c r="I32" s="64"/>
      <c r="J32" s="64"/>
      <c r="K32" s="64"/>
      <c r="L32" s="64"/>
      <c r="M32" s="64"/>
      <c r="N32" s="64"/>
      <c r="O32" s="65"/>
    </row>
    <row r="33" customHeight="1" spans="1:15">
      <c r="A33" s="64"/>
      <c r="B33" s="64"/>
      <c r="C33" s="64"/>
      <c r="D33" s="64"/>
      <c r="E33" s="64"/>
      <c r="F33" s="64"/>
      <c r="G33" s="64"/>
      <c r="H33" s="64"/>
      <c r="I33" s="64"/>
      <c r="J33" s="64"/>
      <c r="K33" s="64"/>
      <c r="L33" s="64"/>
      <c r="M33" s="64"/>
      <c r="N33" s="64"/>
      <c r="O33" s="65"/>
    </row>
    <row r="34" customHeight="1" spans="1:15">
      <c r="A34" s="64"/>
      <c r="B34" s="64"/>
      <c r="C34" s="64"/>
      <c r="D34" s="64"/>
      <c r="E34" s="64"/>
      <c r="F34" s="64"/>
      <c r="G34" s="64"/>
      <c r="H34" s="64"/>
      <c r="I34" s="64"/>
      <c r="J34" s="64"/>
      <c r="K34" s="64"/>
      <c r="L34" s="64"/>
      <c r="M34" s="64"/>
      <c r="N34" s="64"/>
      <c r="O34" s="65"/>
    </row>
    <row r="35" customHeight="1" spans="1:15">
      <c r="A35" s="64"/>
      <c r="B35" s="64"/>
      <c r="C35" s="64"/>
      <c r="D35" s="64"/>
      <c r="E35" s="64"/>
      <c r="F35" s="64"/>
      <c r="G35" s="64"/>
      <c r="H35" s="64"/>
      <c r="I35" s="64"/>
      <c r="J35" s="64"/>
      <c r="K35" s="64"/>
      <c r="L35" s="64"/>
      <c r="M35" s="64"/>
      <c r="N35" s="64"/>
      <c r="O35" s="65"/>
    </row>
    <row r="36" customHeight="1" spans="1:15">
      <c r="A36" s="64"/>
      <c r="B36" s="64"/>
      <c r="C36" s="64"/>
      <c r="D36" s="64"/>
      <c r="E36" s="64"/>
      <c r="F36" s="64"/>
      <c r="G36" s="64"/>
      <c r="H36" s="64"/>
      <c r="I36" s="64"/>
      <c r="J36" s="64"/>
      <c r="K36" s="64"/>
      <c r="L36" s="64"/>
      <c r="M36" s="64"/>
      <c r="N36" s="64"/>
      <c r="O36" s="65"/>
    </row>
    <row r="37" customHeight="1" spans="1:15">
      <c r="A37" s="64"/>
      <c r="B37" s="64"/>
      <c r="C37" s="64"/>
      <c r="D37" s="64"/>
      <c r="E37" s="64"/>
      <c r="F37" s="64"/>
      <c r="G37" s="64"/>
      <c r="H37" s="64"/>
      <c r="I37" s="64"/>
      <c r="J37" s="64"/>
      <c r="K37" s="64"/>
      <c r="L37" s="64"/>
      <c r="M37" s="64"/>
      <c r="N37" s="64"/>
      <c r="O37" s="65"/>
    </row>
    <row r="38" customHeight="1" spans="1:15">
      <c r="A38" s="64"/>
      <c r="B38" s="64"/>
      <c r="C38" s="64"/>
      <c r="D38" s="64"/>
      <c r="E38" s="64"/>
      <c r="F38" s="64"/>
      <c r="G38" s="64"/>
      <c r="H38" s="64"/>
      <c r="I38" s="64"/>
      <c r="J38" s="64"/>
      <c r="K38" s="64"/>
      <c r="L38" s="64"/>
      <c r="M38" s="64"/>
      <c r="N38" s="64"/>
      <c r="O38" s="65"/>
    </row>
    <row r="39" customHeight="1" spans="1:15">
      <c r="A39" s="64"/>
      <c r="B39" s="64"/>
      <c r="C39" s="64"/>
      <c r="D39" s="64"/>
      <c r="E39" s="64"/>
      <c r="F39" s="64"/>
      <c r="G39" s="64"/>
      <c r="H39" s="64"/>
      <c r="I39" s="64"/>
      <c r="J39" s="64"/>
      <c r="K39" s="64"/>
      <c r="L39" s="64"/>
      <c r="M39" s="64"/>
      <c r="N39" s="64"/>
      <c r="O39" s="65"/>
    </row>
    <row r="40" customHeight="1" spans="1:15">
      <c r="A40" s="64"/>
      <c r="B40" s="64"/>
      <c r="C40" s="64"/>
      <c r="D40" s="64"/>
      <c r="E40" s="64"/>
      <c r="F40" s="64"/>
      <c r="G40" s="64"/>
      <c r="H40" s="64"/>
      <c r="I40" s="64"/>
      <c r="J40" s="64"/>
      <c r="K40" s="64"/>
      <c r="L40" s="64"/>
      <c r="M40" s="64"/>
      <c r="N40" s="64"/>
      <c r="O40" s="65"/>
    </row>
    <row r="41" customHeight="1" spans="1:15">
      <c r="A41" s="64"/>
      <c r="B41" s="64"/>
      <c r="C41" s="64"/>
      <c r="D41" s="64"/>
      <c r="E41" s="64"/>
      <c r="F41" s="64"/>
      <c r="G41" s="64"/>
      <c r="H41" s="64"/>
      <c r="I41" s="64"/>
      <c r="J41" s="64"/>
      <c r="K41" s="64"/>
      <c r="L41" s="64"/>
      <c r="M41" s="64"/>
      <c r="N41" s="64"/>
      <c r="O41" s="65"/>
    </row>
    <row r="42" customHeight="1" spans="1:15">
      <c r="A42" s="64"/>
      <c r="B42" s="64"/>
      <c r="C42" s="64"/>
      <c r="D42" s="64"/>
      <c r="E42" s="64"/>
      <c r="F42" s="64"/>
      <c r="G42" s="64"/>
      <c r="H42" s="64"/>
      <c r="I42" s="64"/>
      <c r="J42" s="64"/>
      <c r="K42" s="64"/>
      <c r="L42" s="64"/>
      <c r="M42" s="64"/>
      <c r="N42" s="64"/>
      <c r="O42" s="65"/>
    </row>
    <row r="43" customHeight="1" spans="1:15">
      <c r="A43" s="64"/>
      <c r="B43" s="64"/>
      <c r="C43" s="64"/>
      <c r="D43" s="64"/>
      <c r="E43" s="64"/>
      <c r="F43" s="64"/>
      <c r="G43" s="64"/>
      <c r="H43" s="64"/>
      <c r="I43" s="64"/>
      <c r="J43" s="64"/>
      <c r="K43" s="64"/>
      <c r="L43" s="64"/>
      <c r="M43" s="64"/>
      <c r="N43" s="64"/>
      <c r="O43" s="65"/>
    </row>
    <row r="44" customHeight="1" spans="1:15">
      <c r="A44" s="64"/>
      <c r="B44" s="64"/>
      <c r="C44" s="64"/>
      <c r="D44" s="64"/>
      <c r="E44" s="64"/>
      <c r="F44" s="64"/>
      <c r="G44" s="64"/>
      <c r="H44" s="64"/>
      <c r="I44" s="64"/>
      <c r="J44" s="64"/>
      <c r="K44" s="64"/>
      <c r="L44" s="64"/>
      <c r="M44" s="64"/>
      <c r="N44" s="64"/>
      <c r="O44" s="65"/>
    </row>
    <row r="45" customHeight="1" spans="1:15">
      <c r="A45" s="64"/>
      <c r="B45" s="64"/>
      <c r="C45" s="64"/>
      <c r="D45" s="64"/>
      <c r="E45" s="64"/>
      <c r="F45" s="64"/>
      <c r="G45" s="64"/>
      <c r="H45" s="64"/>
      <c r="I45" s="64"/>
      <c r="J45" s="64"/>
      <c r="K45" s="64"/>
      <c r="L45" s="64"/>
      <c r="M45" s="64"/>
      <c r="N45" s="64"/>
      <c r="O45" s="65"/>
    </row>
    <row r="46" customHeight="1" spans="1:15">
      <c r="A46" s="64"/>
      <c r="B46" s="64"/>
      <c r="C46" s="64"/>
      <c r="D46" s="64"/>
      <c r="E46" s="64"/>
      <c r="F46" s="64"/>
      <c r="G46" s="64"/>
      <c r="H46" s="64"/>
      <c r="I46" s="64"/>
      <c r="J46" s="64"/>
      <c r="K46" s="64"/>
      <c r="L46" s="64"/>
      <c r="M46" s="64"/>
      <c r="N46" s="64"/>
      <c r="O46" s="65"/>
    </row>
    <row r="47" customHeight="1" spans="1:15">
      <c r="A47" s="64"/>
      <c r="B47" s="64"/>
      <c r="C47" s="64"/>
      <c r="D47" s="64"/>
      <c r="E47" s="64"/>
      <c r="F47" s="64"/>
      <c r="G47" s="64"/>
      <c r="H47" s="64"/>
      <c r="I47" s="64"/>
      <c r="J47" s="64"/>
      <c r="K47" s="64"/>
      <c r="L47" s="64"/>
      <c r="M47" s="64"/>
      <c r="N47" s="64"/>
      <c r="O47" s="65"/>
    </row>
    <row r="48" customHeight="1" spans="1:15">
      <c r="A48" s="64"/>
      <c r="B48" s="64"/>
      <c r="C48" s="64"/>
      <c r="D48" s="64"/>
      <c r="E48" s="64"/>
      <c r="F48" s="64"/>
      <c r="G48" s="64"/>
      <c r="H48" s="64"/>
      <c r="I48" s="64"/>
      <c r="J48" s="64"/>
      <c r="K48" s="64"/>
      <c r="L48" s="64"/>
      <c r="M48" s="64"/>
      <c r="N48" s="64"/>
      <c r="O48" s="65"/>
    </row>
    <row r="49" customHeight="1" spans="1:15">
      <c r="A49" s="64"/>
      <c r="B49" s="64"/>
      <c r="C49" s="64"/>
      <c r="D49" s="64"/>
      <c r="E49" s="64"/>
      <c r="F49" s="64"/>
      <c r="G49" s="64"/>
      <c r="H49" s="64"/>
      <c r="I49" s="64"/>
      <c r="J49" s="64"/>
      <c r="K49" s="64"/>
      <c r="L49" s="64"/>
      <c r="M49" s="64"/>
      <c r="N49" s="64"/>
      <c r="O49" s="65"/>
    </row>
    <row r="50" customHeight="1" spans="1:15">
      <c r="A50" s="64"/>
      <c r="B50" s="64"/>
      <c r="C50" s="64"/>
      <c r="D50" s="64"/>
      <c r="E50" s="64"/>
      <c r="F50" s="64"/>
      <c r="G50" s="64"/>
      <c r="H50" s="64"/>
      <c r="I50" s="64"/>
      <c r="J50" s="64"/>
      <c r="K50" s="64"/>
      <c r="L50" s="64"/>
      <c r="M50" s="64"/>
      <c r="N50" s="64"/>
      <c r="O50" s="65"/>
    </row>
    <row r="51" customHeight="1" spans="1:15">
      <c r="A51" s="64"/>
      <c r="B51" s="64"/>
      <c r="C51" s="64"/>
      <c r="D51" s="64"/>
      <c r="E51" s="64"/>
      <c r="F51" s="64"/>
      <c r="G51" s="64"/>
      <c r="H51" s="64"/>
      <c r="I51" s="64"/>
      <c r="J51" s="64"/>
      <c r="K51" s="64"/>
      <c r="L51" s="64"/>
      <c r="M51" s="64"/>
      <c r="N51" s="64"/>
      <c r="O51" s="65"/>
    </row>
    <row r="52" customHeight="1" spans="1:15">
      <c r="A52" s="64"/>
      <c r="B52" s="64"/>
      <c r="C52" s="64"/>
      <c r="D52" s="64"/>
      <c r="E52" s="64"/>
      <c r="F52" s="64"/>
      <c r="G52" s="64"/>
      <c r="H52" s="64"/>
      <c r="I52" s="64"/>
      <c r="J52" s="64"/>
      <c r="K52" s="64"/>
      <c r="L52" s="64"/>
      <c r="M52" s="64"/>
      <c r="N52" s="64"/>
      <c r="O52" s="65"/>
    </row>
    <row r="53" customHeight="1" spans="1:15">
      <c r="A53" s="64"/>
      <c r="B53" s="64"/>
      <c r="C53" s="64"/>
      <c r="D53" s="64"/>
      <c r="E53" s="64"/>
      <c r="F53" s="64"/>
      <c r="G53" s="64"/>
      <c r="H53" s="64"/>
      <c r="I53" s="64"/>
      <c r="J53" s="64"/>
      <c r="K53" s="64"/>
      <c r="L53" s="64"/>
      <c r="M53" s="64"/>
      <c r="N53" s="64"/>
      <c r="O53" s="65"/>
    </row>
    <row r="54" customHeight="1" spans="1:15">
      <c r="A54" s="64"/>
      <c r="B54" s="64"/>
      <c r="C54" s="64"/>
      <c r="D54" s="64"/>
      <c r="E54" s="64"/>
      <c r="F54" s="64"/>
      <c r="G54" s="64"/>
      <c r="H54" s="64"/>
      <c r="I54" s="64"/>
      <c r="J54" s="64"/>
      <c r="K54" s="64"/>
      <c r="L54" s="64"/>
      <c r="M54" s="64"/>
      <c r="N54" s="64"/>
      <c r="O54" s="65"/>
    </row>
    <row r="55" customHeight="1" spans="1:15">
      <c r="A55" s="64"/>
      <c r="B55" s="64"/>
      <c r="C55" s="64"/>
      <c r="D55" s="64"/>
      <c r="E55" s="64"/>
      <c r="F55" s="64"/>
      <c r="G55" s="64"/>
      <c r="H55" s="64"/>
      <c r="I55" s="64"/>
      <c r="J55" s="64"/>
      <c r="K55" s="64"/>
      <c r="L55" s="64"/>
      <c r="M55" s="64"/>
      <c r="N55" s="64"/>
      <c r="O55" s="65"/>
    </row>
    <row r="56" customHeight="1" spans="1:15">
      <c r="A56" s="64"/>
      <c r="B56" s="64"/>
      <c r="C56" s="64"/>
      <c r="D56" s="64"/>
      <c r="E56" s="64"/>
      <c r="F56" s="64"/>
      <c r="G56" s="64"/>
      <c r="H56" s="64"/>
      <c r="I56" s="64"/>
      <c r="J56" s="64"/>
      <c r="K56" s="64"/>
      <c r="L56" s="64"/>
      <c r="M56" s="64"/>
      <c r="N56" s="64"/>
      <c r="O56" s="65"/>
    </row>
    <row r="57" customHeight="1" spans="1:15">
      <c r="A57" s="64"/>
      <c r="B57" s="64"/>
      <c r="C57" s="64"/>
      <c r="D57" s="64"/>
      <c r="E57" s="64"/>
      <c r="F57" s="64"/>
      <c r="G57" s="64"/>
      <c r="H57" s="64"/>
      <c r="I57" s="64"/>
      <c r="J57" s="64"/>
      <c r="K57" s="64"/>
      <c r="L57" s="64"/>
      <c r="M57" s="64"/>
      <c r="N57" s="64"/>
      <c r="O57" s="65"/>
    </row>
    <row r="58" customHeight="1" spans="1:15">
      <c r="A58" s="64"/>
      <c r="B58" s="64"/>
      <c r="C58" s="64"/>
      <c r="D58" s="64"/>
      <c r="E58" s="64"/>
      <c r="F58" s="64"/>
      <c r="G58" s="64"/>
      <c r="H58" s="64"/>
      <c r="I58" s="64"/>
      <c r="J58" s="64"/>
      <c r="K58" s="64"/>
      <c r="L58" s="64"/>
      <c r="M58" s="64"/>
      <c r="N58" s="64"/>
      <c r="O58" s="65"/>
    </row>
    <row r="59" customHeight="1" spans="1:15">
      <c r="A59" s="64"/>
      <c r="B59" s="64"/>
      <c r="C59" s="64"/>
      <c r="D59" s="64"/>
      <c r="E59" s="64"/>
      <c r="F59" s="64"/>
      <c r="G59" s="64"/>
      <c r="H59" s="64"/>
      <c r="I59" s="64"/>
      <c r="J59" s="64"/>
      <c r="K59" s="64"/>
      <c r="L59" s="64"/>
      <c r="M59" s="64"/>
      <c r="N59" s="64"/>
      <c r="O59" s="65"/>
    </row>
    <row r="60" customHeight="1" spans="1:15">
      <c r="A60" s="64"/>
      <c r="B60" s="64"/>
      <c r="C60" s="64"/>
      <c r="D60" s="64"/>
      <c r="E60" s="64"/>
      <c r="F60" s="64"/>
      <c r="G60" s="64"/>
      <c r="H60" s="64"/>
      <c r="I60" s="64"/>
      <c r="J60" s="64"/>
      <c r="K60" s="64"/>
      <c r="L60" s="64"/>
      <c r="M60" s="64"/>
      <c r="N60" s="64"/>
      <c r="O60" s="65"/>
    </row>
    <row r="61" customHeight="1" spans="1:15">
      <c r="A61" s="64"/>
      <c r="B61" s="64"/>
      <c r="C61" s="64"/>
      <c r="D61" s="64"/>
      <c r="E61" s="64"/>
      <c r="F61" s="64"/>
      <c r="G61" s="64"/>
      <c r="H61" s="64"/>
      <c r="I61" s="64"/>
      <c r="J61" s="64"/>
      <c r="K61" s="64"/>
      <c r="L61" s="64"/>
      <c r="M61" s="64"/>
      <c r="N61" s="64"/>
      <c r="O61" s="65"/>
    </row>
    <row r="62" customHeight="1" spans="1:15">
      <c r="A62" s="64"/>
      <c r="B62" s="64"/>
      <c r="C62" s="64"/>
      <c r="D62" s="64"/>
      <c r="E62" s="64"/>
      <c r="F62" s="64"/>
      <c r="G62" s="64"/>
      <c r="H62" s="64"/>
      <c r="I62" s="64"/>
      <c r="J62" s="64"/>
      <c r="K62" s="64"/>
      <c r="L62" s="64"/>
      <c r="M62" s="64"/>
      <c r="N62" s="64"/>
      <c r="O62" s="65"/>
    </row>
    <row r="63" customHeight="1" spans="1:15">
      <c r="A63" s="64"/>
      <c r="B63" s="64"/>
      <c r="C63" s="64"/>
      <c r="D63" s="64"/>
      <c r="E63" s="64"/>
      <c r="F63" s="64"/>
      <c r="G63" s="64"/>
      <c r="H63" s="64"/>
      <c r="I63" s="64"/>
      <c r="J63" s="64"/>
      <c r="K63" s="64"/>
      <c r="L63" s="64"/>
      <c r="M63" s="64"/>
      <c r="N63" s="64"/>
      <c r="O63" s="65"/>
    </row>
    <row r="64" customHeight="1" spans="1:15">
      <c r="A64" s="64"/>
      <c r="B64" s="64"/>
      <c r="C64" s="64"/>
      <c r="D64" s="64"/>
      <c r="E64" s="64"/>
      <c r="F64" s="64"/>
      <c r="G64" s="64"/>
      <c r="H64" s="64"/>
      <c r="I64" s="64"/>
      <c r="J64" s="64"/>
      <c r="K64" s="64"/>
      <c r="L64" s="64"/>
      <c r="M64" s="64"/>
      <c r="N64" s="64"/>
      <c r="O64" s="65"/>
    </row>
    <row r="65" customHeight="1" spans="1:15">
      <c r="A65" s="64"/>
      <c r="B65" s="64"/>
      <c r="C65" s="64"/>
      <c r="D65" s="64"/>
      <c r="E65" s="64"/>
      <c r="F65" s="64"/>
      <c r="G65" s="64"/>
      <c r="H65" s="64"/>
      <c r="I65" s="64"/>
      <c r="J65" s="64"/>
      <c r="K65" s="64"/>
      <c r="L65" s="64"/>
      <c r="M65" s="64"/>
      <c r="N65" s="64"/>
      <c r="O65" s="65"/>
    </row>
    <row r="66" customHeight="1" spans="1:15">
      <c r="A66" s="64"/>
      <c r="B66" s="64"/>
      <c r="C66" s="64"/>
      <c r="D66" s="64"/>
      <c r="E66" s="64"/>
      <c r="F66" s="64"/>
      <c r="G66" s="64"/>
      <c r="H66" s="64"/>
      <c r="I66" s="64"/>
      <c r="J66" s="64"/>
      <c r="K66" s="64"/>
      <c r="L66" s="64"/>
      <c r="M66" s="64"/>
      <c r="N66" s="64"/>
      <c r="O66" s="65"/>
    </row>
    <row r="67" customHeight="1" spans="1:15">
      <c r="A67" s="64"/>
      <c r="B67" s="64"/>
      <c r="C67" s="64"/>
      <c r="D67" s="64"/>
      <c r="E67" s="64"/>
      <c r="F67" s="64"/>
      <c r="G67" s="64"/>
      <c r="H67" s="64"/>
      <c r="I67" s="64"/>
      <c r="J67" s="64"/>
      <c r="K67" s="64"/>
      <c r="L67" s="64"/>
      <c r="M67" s="64"/>
      <c r="N67" s="64"/>
      <c r="O67" s="65"/>
    </row>
    <row r="68" customHeight="1" spans="1:15">
      <c r="A68" s="64"/>
      <c r="B68" s="64"/>
      <c r="C68" s="64"/>
      <c r="D68" s="64"/>
      <c r="E68" s="64"/>
      <c r="F68" s="64"/>
      <c r="G68" s="64"/>
      <c r="H68" s="64"/>
      <c r="I68" s="64"/>
      <c r="J68" s="64"/>
      <c r="K68" s="64"/>
      <c r="L68" s="64"/>
      <c r="M68" s="64"/>
      <c r="N68" s="64"/>
      <c r="O68" s="65"/>
    </row>
    <row r="69" customHeight="1" spans="1:15">
      <c r="A69" s="64"/>
      <c r="B69" s="64"/>
      <c r="C69" s="64"/>
      <c r="D69" s="64"/>
      <c r="E69" s="64"/>
      <c r="F69" s="64"/>
      <c r="G69" s="64"/>
      <c r="H69" s="64"/>
      <c r="I69" s="64"/>
      <c r="J69" s="64"/>
      <c r="K69" s="64"/>
      <c r="L69" s="64"/>
      <c r="M69" s="64"/>
      <c r="N69" s="64"/>
      <c r="O69" s="65"/>
    </row>
    <row r="70" customHeight="1" spans="1:15">
      <c r="A70" s="64"/>
      <c r="B70" s="64"/>
      <c r="C70" s="64"/>
      <c r="D70" s="64"/>
      <c r="E70" s="64"/>
      <c r="F70" s="64"/>
      <c r="G70" s="64"/>
      <c r="H70" s="64"/>
      <c r="I70" s="64"/>
      <c r="J70" s="64"/>
      <c r="K70" s="64"/>
      <c r="L70" s="64"/>
      <c r="M70" s="64"/>
      <c r="N70" s="64"/>
      <c r="O70" s="65"/>
    </row>
    <row r="71" customHeight="1" spans="1:15">
      <c r="A71" s="64"/>
      <c r="B71" s="64"/>
      <c r="C71" s="64"/>
      <c r="D71" s="64"/>
      <c r="E71" s="64"/>
      <c r="F71" s="64"/>
      <c r="G71" s="64"/>
      <c r="H71" s="64"/>
      <c r="I71" s="64"/>
      <c r="J71" s="64"/>
      <c r="K71" s="64"/>
      <c r="L71" s="64"/>
      <c r="M71" s="64"/>
      <c r="N71" s="64"/>
      <c r="O71" s="65"/>
    </row>
    <row r="72" customHeight="1" spans="1:15">
      <c r="A72" s="75"/>
      <c r="B72" s="75"/>
      <c r="C72" s="75"/>
      <c r="D72" s="75"/>
      <c r="E72" s="75"/>
      <c r="F72" s="75"/>
      <c r="G72" s="75"/>
      <c r="H72" s="75"/>
      <c r="I72" s="75"/>
      <c r="J72" s="75"/>
      <c r="K72" s="75"/>
      <c r="L72" s="75"/>
      <c r="M72" s="75"/>
      <c r="N72" s="75"/>
      <c r="O72" s="65"/>
    </row>
    <row r="73" customHeight="1" spans="1:15">
      <c r="A73" s="75"/>
      <c r="B73" s="75"/>
      <c r="C73" s="75"/>
      <c r="D73" s="75"/>
      <c r="E73" s="75"/>
      <c r="F73" s="75"/>
      <c r="G73" s="75"/>
      <c r="H73" s="75"/>
      <c r="I73" s="75"/>
      <c r="J73" s="75"/>
      <c r="K73" s="75"/>
      <c r="L73" s="75"/>
      <c r="M73" s="75"/>
      <c r="N73" s="75"/>
      <c r="O73" s="65"/>
    </row>
    <row r="74" customHeight="1" spans="1:15">
      <c r="A74" s="75"/>
      <c r="B74" s="75"/>
      <c r="C74" s="75"/>
      <c r="D74" s="75"/>
      <c r="E74" s="75"/>
      <c r="F74" s="75"/>
      <c r="G74" s="75"/>
      <c r="H74" s="75"/>
      <c r="I74" s="75"/>
      <c r="J74" s="75"/>
      <c r="K74" s="75"/>
      <c r="L74" s="75"/>
      <c r="M74" s="75"/>
      <c r="N74" s="75"/>
      <c r="O74" s="65"/>
    </row>
    <row r="75" customHeight="1" spans="1:15">
      <c r="A75" s="75"/>
      <c r="B75" s="75"/>
      <c r="C75" s="75"/>
      <c r="D75" s="75"/>
      <c r="E75" s="75"/>
      <c r="F75" s="75"/>
      <c r="G75" s="75"/>
      <c r="H75" s="75"/>
      <c r="I75" s="75"/>
      <c r="J75" s="75"/>
      <c r="K75" s="75"/>
      <c r="L75" s="75"/>
      <c r="M75" s="75"/>
      <c r="N75" s="75"/>
      <c r="O75" s="65"/>
    </row>
    <row r="76" customHeight="1" spans="1:15">
      <c r="A76" s="75"/>
      <c r="B76" s="75"/>
      <c r="C76" s="75"/>
      <c r="D76" s="75"/>
      <c r="E76" s="75"/>
      <c r="F76" s="75"/>
      <c r="G76" s="75"/>
      <c r="H76" s="75"/>
      <c r="I76" s="75"/>
      <c r="J76" s="75"/>
      <c r="K76" s="75"/>
      <c r="L76" s="75"/>
      <c r="M76" s="75"/>
      <c r="N76" s="75"/>
      <c r="O76" s="65"/>
    </row>
    <row r="77" customHeight="1" spans="1:15">
      <c r="A77" s="76"/>
      <c r="B77" s="76"/>
      <c r="C77" s="76"/>
      <c r="D77" s="76"/>
      <c r="E77" s="76"/>
      <c r="F77" s="76"/>
      <c r="G77" s="76"/>
      <c r="H77" s="76"/>
      <c r="I77" s="76"/>
      <c r="J77" s="76"/>
      <c r="K77" s="76"/>
      <c r="L77" s="76"/>
      <c r="M77" s="76"/>
      <c r="N77" s="76"/>
    </row>
    <row r="78" customHeight="1" spans="1:15">
      <c r="A78" s="76"/>
      <c r="B78" s="76"/>
      <c r="C78" s="76"/>
      <c r="D78" s="76"/>
      <c r="E78" s="76"/>
      <c r="F78" s="76"/>
      <c r="G78" s="76"/>
      <c r="H78" s="76"/>
      <c r="I78" s="76"/>
      <c r="J78" s="76"/>
      <c r="K78" s="76"/>
      <c r="L78" s="76"/>
      <c r="M78" s="76"/>
      <c r="N78" s="76"/>
    </row>
    <row r="79" customHeight="1" spans="1:15">
      <c r="A79" s="76"/>
      <c r="B79" s="76"/>
      <c r="C79" s="76"/>
      <c r="D79" s="76"/>
      <c r="E79" s="76"/>
      <c r="F79" s="76"/>
      <c r="G79" s="76"/>
      <c r="H79" s="76"/>
      <c r="I79" s="76"/>
      <c r="J79" s="76"/>
      <c r="K79" s="76"/>
      <c r="L79" s="76"/>
      <c r="M79" s="76"/>
      <c r="N79" s="76"/>
    </row>
    <row r="80" customHeight="1" spans="1:15">
      <c r="A80" s="76"/>
      <c r="B80" s="76"/>
      <c r="C80" s="76"/>
      <c r="D80" s="76"/>
      <c r="E80" s="76"/>
      <c r="F80" s="76"/>
      <c r="G80" s="76"/>
      <c r="H80" s="76"/>
      <c r="I80" s="76"/>
      <c r="J80" s="76"/>
      <c r="K80" s="76"/>
      <c r="L80" s="76"/>
      <c r="M80" s="76"/>
      <c r="N80" s="76"/>
    </row>
    <row r="81" customHeight="1" spans="1:14">
      <c r="A81" s="76"/>
      <c r="B81" s="76"/>
      <c r="C81" s="76"/>
      <c r="D81" s="76"/>
      <c r="E81" s="76"/>
      <c r="F81" s="76"/>
      <c r="G81" s="76"/>
      <c r="H81" s="76"/>
      <c r="I81" s="76"/>
      <c r="J81" s="76"/>
      <c r="K81" s="76"/>
      <c r="L81" s="76"/>
      <c r="M81" s="76"/>
      <c r="N81" s="76"/>
    </row>
    <row r="82" customHeight="1" spans="1:14">
      <c r="A82" s="76"/>
      <c r="B82" s="76"/>
      <c r="C82" s="76"/>
      <c r="D82" s="76"/>
      <c r="E82" s="76"/>
      <c r="F82" s="76"/>
      <c r="G82" s="76"/>
      <c r="H82" s="76"/>
      <c r="I82" s="76"/>
      <c r="J82" s="76"/>
      <c r="K82" s="76"/>
      <c r="L82" s="76"/>
      <c r="M82" s="76"/>
      <c r="N82" s="76"/>
    </row>
    <row r="83" customHeight="1" spans="1:14">
      <c r="A83" s="76"/>
      <c r="B83" s="76"/>
      <c r="C83" s="76"/>
      <c r="D83" s="76"/>
      <c r="E83" s="76"/>
      <c r="F83" s="76"/>
      <c r="G83" s="76"/>
      <c r="H83" s="76"/>
      <c r="I83" s="76"/>
      <c r="J83" s="76"/>
      <c r="K83" s="76"/>
      <c r="L83" s="76"/>
      <c r="M83" s="76"/>
      <c r="N83" s="76"/>
    </row>
    <row r="84" customHeight="1" spans="1:14">
      <c r="A84" s="76"/>
      <c r="B84" s="76"/>
      <c r="C84" s="76"/>
      <c r="D84" s="76"/>
      <c r="E84" s="76"/>
      <c r="F84" s="76"/>
      <c r="G84" s="76"/>
      <c r="H84" s="76"/>
      <c r="I84" s="76"/>
      <c r="J84" s="76"/>
      <c r="K84" s="76"/>
      <c r="L84" s="76"/>
      <c r="M84" s="76"/>
      <c r="N84" s="76"/>
    </row>
    <row r="85" customHeight="1" spans="1:14">
      <c r="A85" s="76"/>
      <c r="B85" s="76"/>
      <c r="C85" s="76"/>
      <c r="D85" s="76"/>
      <c r="E85" s="76"/>
      <c r="F85" s="76"/>
      <c r="G85" s="76"/>
      <c r="H85" s="76"/>
      <c r="I85" s="76"/>
      <c r="J85" s="76"/>
      <c r="K85" s="76"/>
      <c r="L85" s="76"/>
      <c r="M85" s="76"/>
      <c r="N85" s="76"/>
    </row>
    <row r="86" customHeight="1" spans="1:14">
      <c r="A86" s="76"/>
      <c r="B86" s="76"/>
      <c r="C86" s="76"/>
      <c r="D86" s="76"/>
      <c r="E86" s="76"/>
      <c r="F86" s="76"/>
      <c r="G86" s="76"/>
      <c r="H86" s="76"/>
      <c r="I86" s="76"/>
      <c r="J86" s="76"/>
      <c r="K86" s="76"/>
      <c r="L86" s="76"/>
      <c r="M86" s="76"/>
      <c r="N86" s="76"/>
    </row>
  </sheetData>
  <mergeCells count="12">
    <mergeCell ref="A1:H1"/>
    <mergeCell ref="A2:H2"/>
    <mergeCell ref="A4:E4"/>
    <mergeCell ref="A28:B28"/>
    <mergeCell ref="A5:A6"/>
    <mergeCell ref="B5:B6"/>
    <mergeCell ref="C5:C6"/>
    <mergeCell ref="D5:D6"/>
    <mergeCell ref="E5:E6"/>
    <mergeCell ref="F5:F6"/>
    <mergeCell ref="G5:G6"/>
    <mergeCell ref="H5:H6"/>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576">
    <pageSetUpPr fitToPage="1"/>
  </sheetPr>
  <dimension ref="A1:P88"/>
  <sheetViews>
    <sheetView view="pageBreakPreview" zoomScaleNormal="100" workbookViewId="0">
      <selection activeCell="L20" sqref="L20"/>
    </sheetView>
  </sheetViews>
  <sheetFormatPr defaultColWidth="9" defaultRowHeight="15.75" customHeight="1"/>
  <cols>
    <col min="1" max="1" width="5" style="48" customWidth="1"/>
    <col min="2" max="2" width="24.3333333333333" style="48" customWidth="1"/>
    <col min="3" max="3" width="13.5" style="48" customWidth="1"/>
    <col min="4" max="4" width="12.5" style="48" customWidth="1"/>
    <col min="5" max="6" width="15.1666666666667" style="48" customWidth="1"/>
    <col min="7" max="7" width="16.3333333333333" style="48" customWidth="1"/>
    <col min="8" max="8" width="17" style="48" customWidth="1"/>
    <col min="9" max="9" width="12.5" style="48" customWidth="1"/>
    <col min="10" max="16384" width="9" style="48"/>
  </cols>
  <sheetData>
    <row r="1" s="46" customFormat="1" ht="30" customHeight="1" spans="1:16">
      <c r="A1" s="49" t="s">
        <v>1376</v>
      </c>
      <c r="B1" s="49"/>
      <c r="C1" s="49"/>
      <c r="D1" s="49"/>
      <c r="E1" s="49"/>
      <c r="F1" s="49"/>
      <c r="G1" s="49"/>
      <c r="H1" s="49"/>
      <c r="I1" s="49"/>
    </row>
    <row r="2" ht="16.5" customHeight="1" spans="1:16">
      <c r="A2" s="50" t="str">
        <f>公用信息!E7</f>
        <v>评估基准日：2025年10月31日</v>
      </c>
      <c r="B2" s="50"/>
      <c r="C2" s="50"/>
      <c r="D2" s="50"/>
      <c r="E2" s="50"/>
      <c r="F2" s="50"/>
      <c r="G2" s="50"/>
      <c r="H2" s="51"/>
      <c r="I2" s="51"/>
      <c r="J2" s="52"/>
      <c r="K2" s="52"/>
      <c r="L2" s="52"/>
      <c r="M2" s="52"/>
      <c r="N2" s="52"/>
      <c r="O2" s="52"/>
    </row>
    <row r="3" ht="16.5" customHeight="1" spans="1:16">
      <c r="A3" s="50"/>
      <c r="B3" s="50"/>
      <c r="C3" s="50"/>
      <c r="D3" s="50"/>
      <c r="E3" s="50"/>
      <c r="F3" s="50"/>
      <c r="G3" s="50"/>
      <c r="H3" s="51"/>
      <c r="I3" s="53" t="s">
        <v>1377</v>
      </c>
      <c r="J3" s="52"/>
      <c r="K3" s="52"/>
      <c r="L3" s="52"/>
      <c r="M3" s="52"/>
      <c r="N3" s="52"/>
      <c r="O3" s="52"/>
    </row>
    <row r="4" ht="16.5" customHeight="1" spans="1:16">
      <c r="A4" s="54" t="str">
        <f>公用信息!E6</f>
        <v>被评估单位：杭州建德杭氧气体有限公司</v>
      </c>
      <c r="B4" s="54"/>
      <c r="C4" s="54"/>
      <c r="D4" s="54"/>
      <c r="E4" s="52"/>
      <c r="F4" s="52"/>
      <c r="G4" s="52"/>
      <c r="H4" s="52"/>
      <c r="I4" s="55" t="e">
        <f>#REF!</f>
        <v>#REF!</v>
      </c>
      <c r="J4" s="52"/>
      <c r="K4" s="52"/>
      <c r="L4" s="52"/>
      <c r="M4" s="52"/>
      <c r="N4" s="52"/>
      <c r="O4" s="52"/>
    </row>
    <row r="5" s="47" customFormat="1" ht="16.5" customHeight="1" spans="1:16">
      <c r="A5" s="56" t="s">
        <v>175</v>
      </c>
      <c r="B5" s="56" t="s">
        <v>306</v>
      </c>
      <c r="C5" s="56" t="s">
        <v>316</v>
      </c>
      <c r="D5" s="56" t="s">
        <v>315</v>
      </c>
      <c r="E5" s="56" t="s">
        <v>111</v>
      </c>
      <c r="F5" s="56"/>
      <c r="G5" s="56"/>
      <c r="H5" s="56" t="s">
        <v>112</v>
      </c>
      <c r="I5" s="56" t="s">
        <v>247</v>
      </c>
      <c r="J5" s="58"/>
      <c r="K5" s="58"/>
      <c r="L5" s="58"/>
      <c r="M5" s="58"/>
      <c r="N5" s="58"/>
      <c r="O5" s="58"/>
      <c r="P5" s="59"/>
    </row>
    <row r="6" s="47" customFormat="1" ht="16.5" customHeight="1" spans="1:16">
      <c r="A6" s="56"/>
      <c r="B6" s="56"/>
      <c r="C6" s="56"/>
      <c r="D6" s="56"/>
      <c r="E6" s="56" t="s">
        <v>1378</v>
      </c>
      <c r="F6" s="56" t="s">
        <v>1379</v>
      </c>
      <c r="G6" s="56" t="s">
        <v>174</v>
      </c>
      <c r="H6" s="56"/>
      <c r="I6" s="56"/>
      <c r="J6" s="58"/>
      <c r="K6" s="58"/>
      <c r="L6" s="58"/>
      <c r="M6" s="58"/>
      <c r="N6" s="58"/>
      <c r="O6" s="58"/>
      <c r="P6" s="59"/>
    </row>
    <row r="7" s="47" customFormat="1" ht="16.5" customHeight="1" spans="1:16">
      <c r="A7" s="56"/>
      <c r="B7" s="56"/>
      <c r="C7" s="56"/>
      <c r="D7" s="56"/>
      <c r="E7" s="62"/>
      <c r="F7" s="62"/>
      <c r="G7" s="56"/>
      <c r="H7" s="62"/>
      <c r="I7" s="56"/>
      <c r="J7" s="58"/>
      <c r="K7" s="58"/>
      <c r="L7" s="58"/>
      <c r="M7" s="58"/>
      <c r="N7" s="58"/>
      <c r="O7" s="58"/>
      <c r="P7" s="59"/>
    </row>
    <row r="8" s="47" customFormat="1" ht="16.5" customHeight="1" spans="1:16">
      <c r="A8" s="56"/>
      <c r="B8" s="56"/>
      <c r="C8" s="56"/>
      <c r="D8" s="56"/>
      <c r="E8" s="62"/>
      <c r="F8" s="62"/>
      <c r="G8" s="56"/>
      <c r="H8" s="62"/>
      <c r="I8" s="56"/>
      <c r="J8" s="58"/>
      <c r="K8" s="58"/>
      <c r="L8" s="58"/>
      <c r="M8" s="58"/>
      <c r="N8" s="58"/>
      <c r="O8" s="58"/>
      <c r="P8" s="59"/>
    </row>
    <row r="9" ht="16.5" customHeight="1" spans="1:16">
      <c r="A9" s="56"/>
      <c r="B9" s="60"/>
      <c r="C9" s="93"/>
      <c r="D9" s="94"/>
      <c r="E9" s="66"/>
      <c r="F9" s="62"/>
      <c r="G9" s="62">
        <f>SUM(E9:F9)</f>
        <v>0</v>
      </c>
      <c r="H9" s="95"/>
      <c r="I9" s="63"/>
      <c r="J9" s="64"/>
      <c r="K9" s="64"/>
      <c r="L9" s="64"/>
      <c r="M9" s="64"/>
      <c r="N9" s="64"/>
      <c r="O9" s="64"/>
      <c r="P9" s="65"/>
    </row>
    <row r="10" ht="16.5" customHeight="1" spans="1:16">
      <c r="A10" s="56"/>
      <c r="B10" s="60"/>
      <c r="C10" s="93"/>
      <c r="D10" s="94"/>
      <c r="E10" s="66"/>
      <c r="F10" s="62"/>
      <c r="G10" s="62">
        <f t="shared" ref="G10:G29" si="0">SUM(E10:F10)</f>
        <v>0</v>
      </c>
      <c r="H10" s="95"/>
      <c r="I10" s="63"/>
      <c r="J10" s="64"/>
      <c r="K10" s="64"/>
      <c r="L10" s="64"/>
      <c r="M10" s="64"/>
      <c r="N10" s="64"/>
      <c r="O10" s="64"/>
      <c r="P10" s="65"/>
    </row>
    <row r="11" ht="16.5" customHeight="1" spans="1:16">
      <c r="A11" s="56"/>
      <c r="B11" s="60"/>
      <c r="C11" s="93"/>
      <c r="D11" s="94"/>
      <c r="E11" s="66"/>
      <c r="F11" s="62"/>
      <c r="G11" s="62">
        <f t="shared" si="0"/>
        <v>0</v>
      </c>
      <c r="H11" s="95"/>
      <c r="I11" s="63"/>
      <c r="J11" s="64"/>
      <c r="K11" s="64"/>
      <c r="L11" s="64"/>
      <c r="M11" s="64"/>
      <c r="N11" s="64"/>
      <c r="O11" s="64"/>
      <c r="P11" s="65"/>
    </row>
    <row r="12" ht="16.5" customHeight="1" spans="1:16">
      <c r="A12" s="56"/>
      <c r="B12" s="60"/>
      <c r="C12" s="93"/>
      <c r="D12" s="94"/>
      <c r="E12" s="66"/>
      <c r="F12" s="62"/>
      <c r="G12" s="62">
        <f t="shared" si="0"/>
        <v>0</v>
      </c>
      <c r="H12" s="95"/>
      <c r="I12" s="63"/>
      <c r="J12" s="64"/>
      <c r="K12" s="64"/>
      <c r="L12" s="64"/>
      <c r="M12" s="64"/>
      <c r="N12" s="64"/>
      <c r="O12" s="64"/>
      <c r="P12" s="65"/>
    </row>
    <row r="13" ht="16.5" customHeight="1" spans="1:16">
      <c r="A13" s="56"/>
      <c r="B13" s="60"/>
      <c r="C13" s="93"/>
      <c r="D13" s="94"/>
      <c r="E13" s="66"/>
      <c r="F13" s="62"/>
      <c r="G13" s="62">
        <f t="shared" si="0"/>
        <v>0</v>
      </c>
      <c r="H13" s="95"/>
      <c r="I13" s="63"/>
      <c r="J13" s="64"/>
      <c r="K13" s="64"/>
      <c r="L13" s="64"/>
      <c r="M13" s="64"/>
      <c r="N13" s="64"/>
      <c r="O13" s="64"/>
      <c r="P13" s="65"/>
    </row>
    <row r="14" ht="16.5" customHeight="1" spans="1:16">
      <c r="A14" s="56"/>
      <c r="B14" s="60"/>
      <c r="C14" s="93"/>
      <c r="D14" s="94"/>
      <c r="E14" s="66"/>
      <c r="F14" s="62"/>
      <c r="G14" s="62">
        <f t="shared" si="0"/>
        <v>0</v>
      </c>
      <c r="H14" s="95"/>
      <c r="I14" s="63"/>
      <c r="J14" s="64"/>
      <c r="K14" s="64"/>
      <c r="L14" s="64"/>
      <c r="M14" s="64"/>
      <c r="N14" s="64"/>
      <c r="O14" s="64"/>
      <c r="P14" s="65"/>
    </row>
    <row r="15" ht="16.5" customHeight="1" spans="1:16">
      <c r="A15" s="56"/>
      <c r="B15" s="60"/>
      <c r="C15" s="93"/>
      <c r="D15" s="94"/>
      <c r="E15" s="66"/>
      <c r="F15" s="62"/>
      <c r="G15" s="62">
        <f t="shared" si="0"/>
        <v>0</v>
      </c>
      <c r="H15" s="95"/>
      <c r="I15" s="63"/>
      <c r="J15" s="64"/>
      <c r="K15" s="64"/>
      <c r="L15" s="64"/>
      <c r="M15" s="64"/>
      <c r="N15" s="64"/>
      <c r="O15" s="64"/>
      <c r="P15" s="65"/>
    </row>
    <row r="16" ht="16.5" customHeight="1" spans="1:16">
      <c r="A16" s="56"/>
      <c r="B16" s="60"/>
      <c r="C16" s="93"/>
      <c r="D16" s="94"/>
      <c r="E16" s="66"/>
      <c r="F16" s="62"/>
      <c r="G16" s="62">
        <f t="shared" si="0"/>
        <v>0</v>
      </c>
      <c r="H16" s="95"/>
      <c r="I16" s="63"/>
      <c r="J16" s="64"/>
      <c r="K16" s="64"/>
      <c r="L16" s="64"/>
      <c r="M16" s="64"/>
      <c r="N16" s="64"/>
      <c r="O16" s="64"/>
      <c r="P16" s="65"/>
    </row>
    <row r="17" ht="16.5" customHeight="1" spans="1:16">
      <c r="A17" s="56"/>
      <c r="B17" s="60"/>
      <c r="C17" s="93"/>
      <c r="D17" s="94"/>
      <c r="E17" s="66"/>
      <c r="F17" s="62"/>
      <c r="G17" s="62">
        <f t="shared" si="0"/>
        <v>0</v>
      </c>
      <c r="H17" s="95"/>
      <c r="I17" s="63"/>
      <c r="J17" s="64"/>
      <c r="K17" s="64"/>
      <c r="L17" s="64"/>
      <c r="M17" s="64"/>
      <c r="N17" s="64"/>
      <c r="O17" s="64"/>
      <c r="P17" s="65"/>
    </row>
    <row r="18" ht="16.5" customHeight="1" spans="1:16">
      <c r="A18" s="56"/>
      <c r="B18" s="60"/>
      <c r="C18" s="93"/>
      <c r="D18" s="94"/>
      <c r="E18" s="66"/>
      <c r="F18" s="62"/>
      <c r="G18" s="62">
        <f t="shared" si="0"/>
        <v>0</v>
      </c>
      <c r="H18" s="95"/>
      <c r="I18" s="63"/>
      <c r="J18" s="64"/>
      <c r="K18" s="64"/>
      <c r="L18" s="64"/>
      <c r="M18" s="64"/>
      <c r="N18" s="64"/>
      <c r="O18" s="64"/>
      <c r="P18" s="65"/>
    </row>
    <row r="19" ht="16.5" customHeight="1" spans="1:16">
      <c r="A19" s="56"/>
      <c r="B19" s="60"/>
      <c r="C19" s="93"/>
      <c r="D19" s="94"/>
      <c r="E19" s="66"/>
      <c r="F19" s="62"/>
      <c r="G19" s="62">
        <f t="shared" si="0"/>
        <v>0</v>
      </c>
      <c r="H19" s="95"/>
      <c r="I19" s="63"/>
      <c r="J19" s="64"/>
      <c r="K19" s="64"/>
      <c r="L19" s="64"/>
      <c r="M19" s="64"/>
      <c r="N19" s="64"/>
      <c r="O19" s="64"/>
      <c r="P19" s="65"/>
    </row>
    <row r="20" ht="16.5" customHeight="1" spans="1:16">
      <c r="A20" s="56"/>
      <c r="B20" s="60"/>
      <c r="C20" s="93"/>
      <c r="D20" s="94"/>
      <c r="E20" s="66"/>
      <c r="F20" s="62"/>
      <c r="G20" s="62">
        <f t="shared" si="0"/>
        <v>0</v>
      </c>
      <c r="H20" s="95"/>
      <c r="I20" s="63"/>
      <c r="J20" s="64"/>
      <c r="K20" s="64"/>
      <c r="L20" s="64"/>
      <c r="M20" s="64"/>
      <c r="N20" s="64"/>
      <c r="O20" s="64"/>
      <c r="P20" s="65"/>
    </row>
    <row r="21" ht="16.5" customHeight="1" spans="1:16">
      <c r="A21" s="56"/>
      <c r="B21" s="60"/>
      <c r="C21" s="93"/>
      <c r="D21" s="94"/>
      <c r="E21" s="66"/>
      <c r="F21" s="62"/>
      <c r="G21" s="62">
        <f t="shared" si="0"/>
        <v>0</v>
      </c>
      <c r="H21" s="95"/>
      <c r="I21" s="63"/>
      <c r="J21" s="64"/>
      <c r="K21" s="64"/>
      <c r="L21" s="64"/>
      <c r="M21" s="64"/>
      <c r="N21" s="64"/>
      <c r="O21" s="64"/>
      <c r="P21" s="65"/>
    </row>
    <row r="22" ht="16.5" customHeight="1" spans="1:16">
      <c r="A22" s="56"/>
      <c r="B22" s="60"/>
      <c r="C22" s="93"/>
      <c r="D22" s="94"/>
      <c r="E22" s="66"/>
      <c r="F22" s="62"/>
      <c r="G22" s="62">
        <f t="shared" si="0"/>
        <v>0</v>
      </c>
      <c r="H22" s="95"/>
      <c r="I22" s="63"/>
      <c r="J22" s="64"/>
      <c r="K22" s="64"/>
      <c r="L22" s="64"/>
      <c r="M22" s="64"/>
      <c r="N22" s="64"/>
      <c r="O22" s="64"/>
      <c r="P22" s="65"/>
    </row>
    <row r="23" ht="16.5" customHeight="1" spans="1:16">
      <c r="A23" s="56"/>
      <c r="B23" s="60"/>
      <c r="C23" s="93"/>
      <c r="D23" s="94"/>
      <c r="E23" s="66"/>
      <c r="F23" s="62"/>
      <c r="G23" s="62">
        <f t="shared" si="0"/>
        <v>0</v>
      </c>
      <c r="H23" s="95"/>
      <c r="I23" s="63"/>
      <c r="J23" s="64"/>
      <c r="K23" s="64"/>
      <c r="L23" s="64"/>
      <c r="M23" s="64"/>
      <c r="N23" s="64"/>
      <c r="O23" s="64"/>
      <c r="P23" s="65"/>
    </row>
    <row r="24" ht="16.5" customHeight="1" spans="1:16">
      <c r="A24" s="56"/>
      <c r="B24" s="60"/>
      <c r="C24" s="93"/>
      <c r="D24" s="94"/>
      <c r="E24" s="66"/>
      <c r="F24" s="62"/>
      <c r="G24" s="62">
        <f t="shared" si="0"/>
        <v>0</v>
      </c>
      <c r="H24" s="95"/>
      <c r="I24" s="63"/>
      <c r="J24" s="64"/>
      <c r="K24" s="64"/>
      <c r="L24" s="64"/>
      <c r="M24" s="64"/>
      <c r="N24" s="64"/>
      <c r="O24" s="64"/>
      <c r="P24" s="65"/>
    </row>
    <row r="25" ht="16.5" customHeight="1" spans="1:16">
      <c r="A25" s="56"/>
      <c r="B25" s="60"/>
      <c r="C25" s="93"/>
      <c r="D25" s="94"/>
      <c r="E25" s="66"/>
      <c r="F25" s="62"/>
      <c r="G25" s="62">
        <f t="shared" si="0"/>
        <v>0</v>
      </c>
      <c r="H25" s="95"/>
      <c r="I25" s="63"/>
      <c r="J25" s="64"/>
      <c r="K25" s="64"/>
      <c r="L25" s="64"/>
      <c r="M25" s="64"/>
      <c r="N25" s="64"/>
      <c r="O25" s="64"/>
      <c r="P25" s="65"/>
    </row>
    <row r="26" ht="16.5" customHeight="1" spans="1:16">
      <c r="A26" s="56"/>
      <c r="B26" s="60"/>
      <c r="C26" s="93"/>
      <c r="D26" s="94"/>
      <c r="E26" s="66"/>
      <c r="F26" s="62"/>
      <c r="G26" s="62">
        <f t="shared" si="0"/>
        <v>0</v>
      </c>
      <c r="H26" s="95"/>
      <c r="I26" s="63"/>
      <c r="J26" s="64"/>
      <c r="K26" s="64"/>
      <c r="L26" s="64"/>
      <c r="M26" s="64"/>
      <c r="N26" s="64"/>
      <c r="O26" s="64"/>
      <c r="P26" s="65"/>
    </row>
    <row r="27" ht="16.5" customHeight="1" spans="1:16">
      <c r="A27" s="56"/>
      <c r="B27" s="60"/>
      <c r="C27" s="93"/>
      <c r="D27" s="94"/>
      <c r="E27" s="66"/>
      <c r="F27" s="62"/>
      <c r="G27" s="62">
        <f t="shared" si="0"/>
        <v>0</v>
      </c>
      <c r="H27" s="95"/>
      <c r="I27" s="63"/>
      <c r="J27" s="64"/>
      <c r="K27" s="64"/>
      <c r="L27" s="64"/>
      <c r="M27" s="64"/>
      <c r="N27" s="64"/>
      <c r="O27" s="64"/>
      <c r="P27" s="65"/>
    </row>
    <row r="28" ht="16.5" customHeight="1" spans="1:16">
      <c r="A28" s="56"/>
      <c r="B28" s="60"/>
      <c r="C28" s="93"/>
      <c r="D28" s="94"/>
      <c r="E28" s="66"/>
      <c r="F28" s="62"/>
      <c r="G28" s="62">
        <f t="shared" si="0"/>
        <v>0</v>
      </c>
      <c r="H28" s="95"/>
      <c r="I28" s="63"/>
      <c r="J28" s="64"/>
      <c r="K28" s="64"/>
      <c r="L28" s="64"/>
      <c r="M28" s="64"/>
      <c r="N28" s="64"/>
      <c r="O28" s="64"/>
      <c r="P28" s="65"/>
    </row>
    <row r="29" ht="16.5" customHeight="1" spans="1:16">
      <c r="A29" s="56"/>
      <c r="B29" s="60"/>
      <c r="C29" s="93"/>
      <c r="D29" s="94"/>
      <c r="E29" s="66"/>
      <c r="F29" s="62"/>
      <c r="G29" s="62">
        <f t="shared" si="0"/>
        <v>0</v>
      </c>
      <c r="H29" s="95"/>
      <c r="I29" s="63"/>
      <c r="J29" s="64"/>
      <c r="K29" s="64"/>
      <c r="L29" s="64"/>
      <c r="M29" s="64"/>
      <c r="N29" s="64"/>
      <c r="O29" s="64"/>
      <c r="P29" s="65"/>
    </row>
    <row r="30" ht="16.5" customHeight="1" spans="1:16">
      <c r="A30" s="67" t="s">
        <v>309</v>
      </c>
      <c r="B30" s="57"/>
      <c r="C30" s="93"/>
      <c r="D30" s="96"/>
      <c r="E30" s="62"/>
      <c r="F30" s="66"/>
      <c r="G30" s="66">
        <f>ROUND(SUM(G6:G29),2)</f>
        <v>0</v>
      </c>
      <c r="H30" s="97">
        <f>ROUND(SUM(H6:H29),2)</f>
        <v>0</v>
      </c>
      <c r="I30" s="63"/>
      <c r="J30" s="64"/>
      <c r="K30" s="64"/>
      <c r="L30" s="64"/>
      <c r="M30" s="64"/>
      <c r="N30" s="64"/>
      <c r="O30" s="64"/>
      <c r="P30" s="65"/>
    </row>
    <row r="31" customHeight="1" spans="1:16">
      <c r="A31" s="98"/>
      <c r="B31" s="98"/>
      <c r="C31" s="98"/>
      <c r="D31" s="98"/>
      <c r="E31" s="98"/>
      <c r="F31" s="98"/>
      <c r="G31" s="98"/>
      <c r="H31" s="98"/>
      <c r="I31" s="98"/>
      <c r="J31" s="64"/>
      <c r="K31" s="64"/>
      <c r="L31" s="64"/>
      <c r="M31" s="64"/>
      <c r="N31" s="64"/>
      <c r="O31" s="64"/>
      <c r="P31" s="65"/>
    </row>
    <row r="32" customHeight="1" spans="1:16">
      <c r="A32" s="71"/>
      <c r="B32" s="64"/>
      <c r="C32" s="64"/>
      <c r="D32" s="64"/>
      <c r="E32" s="64"/>
      <c r="F32" s="64"/>
      <c r="G32" s="72" t="s">
        <v>113</v>
      </c>
      <c r="H32" s="73">
        <f>H30-G30</f>
        <v>0</v>
      </c>
      <c r="I32" s="64"/>
      <c r="J32" s="64"/>
      <c r="K32" s="64"/>
      <c r="L32" s="64"/>
      <c r="M32" s="64"/>
      <c r="N32" s="64"/>
      <c r="O32" s="64"/>
      <c r="P32" s="65"/>
    </row>
    <row r="33" customHeight="1" spans="1:16">
      <c r="A33" s="64"/>
      <c r="B33" s="64"/>
      <c r="C33" s="64"/>
      <c r="D33" s="64"/>
      <c r="E33" s="64"/>
      <c r="F33" s="64"/>
      <c r="G33" s="72" t="s">
        <v>1288</v>
      </c>
      <c r="H33" s="74" t="str">
        <f>IF(G30=0,"",H32/G30)</f>
        <v/>
      </c>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64"/>
      <c r="B72" s="64"/>
      <c r="C72" s="64"/>
      <c r="D72" s="64"/>
      <c r="E72" s="64"/>
      <c r="F72" s="64"/>
      <c r="G72" s="64"/>
      <c r="H72" s="64"/>
      <c r="I72" s="64"/>
      <c r="J72" s="64"/>
      <c r="K72" s="64"/>
      <c r="L72" s="64"/>
      <c r="M72" s="64"/>
      <c r="N72" s="64"/>
      <c r="O72" s="64"/>
      <c r="P72" s="65"/>
    </row>
    <row r="73" customHeight="1" spans="1:16">
      <c r="A73" s="64"/>
      <c r="B73" s="64"/>
      <c r="C73" s="64"/>
      <c r="D73" s="64"/>
      <c r="E73" s="64"/>
      <c r="F73" s="64"/>
      <c r="G73" s="64"/>
      <c r="H73" s="64"/>
      <c r="I73" s="64"/>
      <c r="J73" s="64"/>
      <c r="K73" s="64"/>
      <c r="L73" s="64"/>
      <c r="M73" s="64"/>
      <c r="N73" s="64"/>
      <c r="O73" s="64"/>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5"/>
      <c r="B77" s="75"/>
      <c r="C77" s="75"/>
      <c r="D77" s="75"/>
      <c r="E77" s="75"/>
      <c r="F77" s="75"/>
      <c r="G77" s="75"/>
      <c r="H77" s="75"/>
      <c r="I77" s="75"/>
      <c r="J77" s="75"/>
      <c r="K77" s="75"/>
      <c r="L77" s="75"/>
      <c r="M77" s="75"/>
      <c r="N77" s="75"/>
      <c r="O77" s="75"/>
      <c r="P77" s="65"/>
    </row>
    <row r="78" customHeight="1" spans="1:16">
      <c r="A78" s="75"/>
      <c r="B78" s="75"/>
      <c r="C78" s="75"/>
      <c r="D78" s="75"/>
      <c r="E78" s="75"/>
      <c r="F78" s="75"/>
      <c r="G78" s="75"/>
      <c r="H78" s="75"/>
      <c r="I78" s="75"/>
      <c r="J78" s="75"/>
      <c r="K78" s="75"/>
      <c r="L78" s="75"/>
      <c r="M78" s="75"/>
      <c r="N78" s="75"/>
      <c r="O78" s="75"/>
      <c r="P78" s="65"/>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row r="87" customHeight="1" spans="1:15">
      <c r="A87" s="76"/>
      <c r="B87" s="76"/>
      <c r="C87" s="76"/>
      <c r="D87" s="76"/>
      <c r="E87" s="76"/>
      <c r="F87" s="76"/>
      <c r="G87" s="76"/>
      <c r="H87" s="76"/>
      <c r="I87" s="76"/>
      <c r="J87" s="76"/>
      <c r="K87" s="76"/>
      <c r="L87" s="76"/>
      <c r="M87" s="76"/>
      <c r="N87" s="76"/>
      <c r="O87" s="76"/>
    </row>
    <row r="88" customHeight="1" spans="1:15">
      <c r="A88" s="76"/>
      <c r="B88" s="76"/>
      <c r="C88" s="76"/>
      <c r="D88" s="76"/>
      <c r="E88" s="76"/>
      <c r="F88" s="76"/>
      <c r="G88" s="76"/>
      <c r="H88" s="76"/>
      <c r="I88" s="76"/>
      <c r="J88" s="76"/>
      <c r="K88" s="76"/>
      <c r="L88" s="76"/>
      <c r="M88" s="76"/>
      <c r="N88" s="76"/>
      <c r="O88" s="76"/>
    </row>
  </sheetData>
  <mergeCells count="11">
    <mergeCell ref="A1:I1"/>
    <mergeCell ref="A2:I2"/>
    <mergeCell ref="A4:D4"/>
    <mergeCell ref="E5:G5"/>
    <mergeCell ref="A30:B30"/>
    <mergeCell ref="A5:A6"/>
    <mergeCell ref="B5:B6"/>
    <mergeCell ref="C5:C6"/>
    <mergeCell ref="D5:D6"/>
    <mergeCell ref="H5:H6"/>
    <mergeCell ref="I5:I6"/>
  </mergeCells>
  <printOptions horizontalCentered="1"/>
  <pageMargins left="0.590551181102362" right="0.590551181102362" top="0.866141732283464" bottom="0.866141732283464" header="0.47244094488189" footer="0.590551181102362"/>
  <pageSetup paperSize="9" scale="96" fitToHeight="0" orientation="landscape" blackAndWhite="1"/>
  <headerFooter scaleWithDoc="0">
    <oddFooter>&amp;L&amp;"宋体,常规"&amp;11被评估单位填表人：
填表日期：2015年  月&amp;R&amp;"宋体,常规"&amp;11评估人员：</oddFooter>
  </headerFooter>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5">
    <pageSetUpPr fitToPage="1"/>
  </sheetPr>
  <dimension ref="A1:P85"/>
  <sheetViews>
    <sheetView view="pageBreakPreview" zoomScaleNormal="100" workbookViewId="0">
      <selection activeCell="L20" sqref="L20"/>
    </sheetView>
  </sheetViews>
  <sheetFormatPr defaultColWidth="9" defaultRowHeight="15.75" customHeight="1"/>
  <cols>
    <col min="1" max="1" width="7.83333333333333" style="48" customWidth="1"/>
    <col min="2" max="2" width="32.1666666666667" style="48" customWidth="1"/>
    <col min="3" max="3" width="18.5" style="48" customWidth="1"/>
    <col min="4" max="4" width="22.3333333333333" style="48" customWidth="1"/>
    <col min="5" max="5" width="21.8333333333333" style="48" customWidth="1"/>
    <col min="6" max="6" width="18" style="48" customWidth="1"/>
    <col min="7" max="16384" width="9" style="48"/>
  </cols>
  <sheetData>
    <row r="1" s="46" customFormat="1" ht="30" customHeight="1" spans="1:16">
      <c r="A1" s="49" t="s">
        <v>1380</v>
      </c>
      <c r="B1" s="49"/>
      <c r="C1" s="49"/>
      <c r="D1" s="49"/>
      <c r="E1" s="49"/>
      <c r="F1" s="49"/>
    </row>
    <row r="2" s="77" customFormat="1" ht="18" customHeight="1" spans="1:16">
      <c r="A2" s="50" t="str">
        <f>公用信息!E7</f>
        <v>评估基准日：2025年10月31日</v>
      </c>
      <c r="B2" s="50"/>
      <c r="C2" s="50"/>
      <c r="D2" s="50"/>
      <c r="E2" s="50"/>
      <c r="F2" s="50"/>
      <c r="G2" s="52"/>
      <c r="H2" s="52"/>
      <c r="I2" s="52"/>
      <c r="J2" s="52"/>
      <c r="K2" s="52"/>
      <c r="L2" s="52"/>
      <c r="M2" s="52"/>
      <c r="N2" s="52"/>
      <c r="O2" s="52"/>
    </row>
    <row r="3" s="77" customFormat="1" ht="18" customHeight="1" spans="1:16">
      <c r="A3" s="50"/>
      <c r="B3" s="50"/>
      <c r="C3" s="50"/>
      <c r="D3" s="50"/>
      <c r="E3" s="50"/>
      <c r="F3" s="53" t="s">
        <v>1381</v>
      </c>
      <c r="G3" s="52"/>
      <c r="H3" s="52"/>
      <c r="I3" s="52"/>
      <c r="J3" s="52"/>
      <c r="K3" s="52"/>
      <c r="L3" s="52"/>
      <c r="M3" s="52"/>
      <c r="N3" s="52"/>
      <c r="O3" s="52"/>
    </row>
    <row r="4" s="77" customFormat="1" ht="18" customHeight="1" spans="1:16">
      <c r="A4" s="90" t="str">
        <f>公用信息!E6</f>
        <v>被评估单位：杭州建德杭氧气体有限公司</v>
      </c>
      <c r="B4" s="52"/>
      <c r="C4" s="52"/>
      <c r="D4" s="52"/>
      <c r="E4" s="52"/>
      <c r="F4" s="55" t="e">
        <f>#REF!</f>
        <v>#REF!</v>
      </c>
      <c r="G4" s="52"/>
      <c r="H4" s="52"/>
      <c r="I4" s="52"/>
      <c r="J4" s="52"/>
      <c r="K4" s="52"/>
      <c r="L4" s="52"/>
      <c r="M4" s="52"/>
      <c r="N4" s="52"/>
      <c r="O4" s="52"/>
    </row>
    <row r="5" s="78" customFormat="1" ht="18" customHeight="1" spans="1:16">
      <c r="A5" s="56" t="s">
        <v>175</v>
      </c>
      <c r="B5" s="56" t="s">
        <v>412</v>
      </c>
      <c r="C5" s="56" t="s">
        <v>316</v>
      </c>
      <c r="D5" s="57" t="s">
        <v>111</v>
      </c>
      <c r="E5" s="56" t="s">
        <v>112</v>
      </c>
      <c r="F5" s="56" t="s">
        <v>247</v>
      </c>
      <c r="G5" s="58"/>
      <c r="H5" s="58"/>
      <c r="I5" s="58"/>
      <c r="J5" s="58"/>
      <c r="K5" s="58"/>
      <c r="L5" s="58"/>
      <c r="M5" s="58"/>
      <c r="N5" s="58"/>
      <c r="O5" s="58"/>
      <c r="P5" s="80"/>
    </row>
    <row r="6" s="77" customFormat="1" ht="18" customHeight="1" spans="1:16">
      <c r="A6" s="56"/>
      <c r="B6" s="60"/>
      <c r="C6" s="91"/>
      <c r="D6" s="62"/>
      <c r="E6" s="62"/>
      <c r="F6" s="63"/>
      <c r="G6" s="64"/>
      <c r="H6" s="64"/>
      <c r="I6" s="64"/>
      <c r="J6" s="64"/>
      <c r="K6" s="64"/>
      <c r="L6" s="64"/>
      <c r="M6" s="64"/>
      <c r="N6" s="64"/>
      <c r="O6" s="64"/>
      <c r="P6" s="72"/>
    </row>
    <row r="7" s="77" customFormat="1" ht="18" customHeight="1" spans="1:16">
      <c r="A7" s="56"/>
      <c r="B7" s="60"/>
      <c r="C7" s="91"/>
      <c r="D7" s="62"/>
      <c r="E7" s="62"/>
      <c r="F7" s="63"/>
      <c r="G7" s="64"/>
      <c r="H7" s="64"/>
      <c r="I7" s="64"/>
      <c r="J7" s="64"/>
      <c r="K7" s="64"/>
      <c r="L7" s="64"/>
      <c r="M7" s="64"/>
      <c r="N7" s="64"/>
      <c r="O7" s="64"/>
      <c r="P7" s="72"/>
    </row>
    <row r="8" s="77" customFormat="1" ht="18" customHeight="1" spans="1:16">
      <c r="A8" s="56"/>
      <c r="B8" s="60"/>
      <c r="C8" s="91"/>
      <c r="D8" s="62"/>
      <c r="E8" s="62"/>
      <c r="F8" s="63"/>
      <c r="G8" s="64"/>
      <c r="H8" s="64"/>
      <c r="I8" s="64"/>
      <c r="J8" s="64"/>
      <c r="K8" s="64"/>
      <c r="L8" s="64"/>
      <c r="M8" s="64"/>
      <c r="N8" s="64"/>
      <c r="O8" s="64"/>
      <c r="P8" s="72"/>
    </row>
    <row r="9" s="77" customFormat="1" ht="18" customHeight="1" spans="1:16">
      <c r="A9" s="56"/>
      <c r="B9" s="60"/>
      <c r="C9" s="91"/>
      <c r="D9" s="62"/>
      <c r="E9" s="62"/>
      <c r="F9" s="63"/>
      <c r="G9" s="64"/>
      <c r="H9" s="64"/>
      <c r="I9" s="64"/>
      <c r="J9" s="64"/>
      <c r="K9" s="64"/>
      <c r="L9" s="64"/>
      <c r="M9" s="64"/>
      <c r="N9" s="64"/>
      <c r="O9" s="64"/>
      <c r="P9" s="72"/>
    </row>
    <row r="10" s="77" customFormat="1" ht="18" customHeight="1" spans="1:16">
      <c r="A10" s="56"/>
      <c r="B10" s="60"/>
      <c r="C10" s="91"/>
      <c r="D10" s="62"/>
      <c r="E10" s="62"/>
      <c r="F10" s="63"/>
      <c r="G10" s="64"/>
      <c r="H10" s="64"/>
      <c r="I10" s="64"/>
      <c r="J10" s="64"/>
      <c r="K10" s="64"/>
      <c r="L10" s="64"/>
      <c r="M10" s="64"/>
      <c r="N10" s="64"/>
      <c r="O10" s="64"/>
      <c r="P10" s="72"/>
    </row>
    <row r="11" s="77" customFormat="1" ht="18" customHeight="1" spans="1:16">
      <c r="A11" s="56"/>
      <c r="B11" s="60"/>
      <c r="C11" s="91"/>
      <c r="D11" s="62"/>
      <c r="E11" s="62"/>
      <c r="F11" s="63"/>
      <c r="G11" s="64"/>
      <c r="H11" s="64"/>
      <c r="I11" s="64"/>
      <c r="J11" s="64"/>
      <c r="K11" s="64"/>
      <c r="L11" s="64"/>
      <c r="M11" s="64"/>
      <c r="N11" s="64"/>
      <c r="O11" s="64"/>
      <c r="P11" s="72"/>
    </row>
    <row r="12" s="77" customFormat="1" ht="18" customHeight="1" spans="1:16">
      <c r="A12" s="56"/>
      <c r="B12" s="60"/>
      <c r="C12" s="91"/>
      <c r="D12" s="62"/>
      <c r="E12" s="62"/>
      <c r="F12" s="63"/>
      <c r="G12" s="64"/>
      <c r="H12" s="64"/>
      <c r="I12" s="64"/>
      <c r="J12" s="64"/>
      <c r="K12" s="64"/>
      <c r="L12" s="64"/>
      <c r="M12" s="64"/>
      <c r="N12" s="64"/>
      <c r="O12" s="64"/>
      <c r="P12" s="72"/>
    </row>
    <row r="13" s="77" customFormat="1" ht="18" customHeight="1" spans="1:16">
      <c r="A13" s="56"/>
      <c r="B13" s="60"/>
      <c r="C13" s="91"/>
      <c r="D13" s="62"/>
      <c r="E13" s="62"/>
      <c r="F13" s="63"/>
      <c r="G13" s="64"/>
      <c r="H13" s="64"/>
      <c r="I13" s="64"/>
      <c r="J13" s="64"/>
      <c r="K13" s="64"/>
      <c r="L13" s="64"/>
      <c r="M13" s="64"/>
      <c r="N13" s="64"/>
      <c r="O13" s="64"/>
      <c r="P13" s="72"/>
    </row>
    <row r="14" s="77" customFormat="1" ht="18" customHeight="1" spans="1:16">
      <c r="A14" s="56"/>
      <c r="B14" s="60"/>
      <c r="C14" s="91"/>
      <c r="D14" s="62"/>
      <c r="E14" s="62"/>
      <c r="F14" s="63"/>
      <c r="G14" s="64"/>
      <c r="H14" s="64"/>
      <c r="I14" s="64"/>
      <c r="J14" s="64"/>
      <c r="K14" s="64"/>
      <c r="L14" s="64"/>
      <c r="M14" s="64"/>
      <c r="N14" s="64"/>
      <c r="O14" s="64"/>
      <c r="P14" s="72"/>
    </row>
    <row r="15" s="77" customFormat="1" ht="18" customHeight="1" spans="1:16">
      <c r="A15" s="56"/>
      <c r="B15" s="60"/>
      <c r="C15" s="91"/>
      <c r="D15" s="62"/>
      <c r="E15" s="62"/>
      <c r="F15" s="63"/>
      <c r="G15" s="64"/>
      <c r="H15" s="64"/>
      <c r="I15" s="64"/>
      <c r="J15" s="64"/>
      <c r="K15" s="64"/>
      <c r="L15" s="64"/>
      <c r="M15" s="64"/>
      <c r="N15" s="64"/>
      <c r="O15" s="64"/>
      <c r="P15" s="72"/>
    </row>
    <row r="16" s="77" customFormat="1" ht="18" customHeight="1" spans="1:16">
      <c r="A16" s="56"/>
      <c r="B16" s="60"/>
      <c r="C16" s="91"/>
      <c r="D16" s="62"/>
      <c r="E16" s="62"/>
      <c r="F16" s="63"/>
      <c r="G16" s="64"/>
      <c r="H16" s="64"/>
      <c r="I16" s="64"/>
      <c r="J16" s="64"/>
      <c r="K16" s="64"/>
      <c r="L16" s="64"/>
      <c r="M16" s="64"/>
      <c r="N16" s="64"/>
      <c r="O16" s="64"/>
      <c r="P16" s="72"/>
    </row>
    <row r="17" s="77" customFormat="1" ht="18" customHeight="1" spans="1:16">
      <c r="A17" s="56"/>
      <c r="B17" s="60"/>
      <c r="C17" s="91"/>
      <c r="D17" s="62"/>
      <c r="E17" s="62"/>
      <c r="F17" s="63"/>
      <c r="G17" s="64"/>
      <c r="H17" s="64"/>
      <c r="I17" s="64"/>
      <c r="J17" s="64"/>
      <c r="K17" s="64"/>
      <c r="L17" s="64"/>
      <c r="M17" s="64"/>
      <c r="N17" s="64"/>
      <c r="O17" s="64"/>
      <c r="P17" s="72"/>
    </row>
    <row r="18" s="77" customFormat="1" ht="18" customHeight="1" spans="1:16">
      <c r="A18" s="56"/>
      <c r="B18" s="60"/>
      <c r="C18" s="91"/>
      <c r="D18" s="62"/>
      <c r="E18" s="62"/>
      <c r="F18" s="63"/>
      <c r="G18" s="64"/>
      <c r="H18" s="64"/>
      <c r="I18" s="64"/>
      <c r="J18" s="64"/>
      <c r="K18" s="64"/>
      <c r="L18" s="64"/>
      <c r="M18" s="64"/>
      <c r="N18" s="64"/>
      <c r="O18" s="64"/>
      <c r="P18" s="72"/>
    </row>
    <row r="19" s="77" customFormat="1" ht="18" customHeight="1" spans="1:16">
      <c r="A19" s="56"/>
      <c r="B19" s="60"/>
      <c r="C19" s="91"/>
      <c r="D19" s="62"/>
      <c r="E19" s="62"/>
      <c r="F19" s="63"/>
      <c r="G19" s="64"/>
      <c r="H19" s="64"/>
      <c r="I19" s="64"/>
      <c r="J19" s="64"/>
      <c r="K19" s="64"/>
      <c r="L19" s="64"/>
      <c r="M19" s="64"/>
      <c r="N19" s="64"/>
      <c r="O19" s="64"/>
      <c r="P19" s="72"/>
    </row>
    <row r="20" s="77" customFormat="1" ht="18" customHeight="1" spans="1:16">
      <c r="A20" s="56"/>
      <c r="B20" s="60"/>
      <c r="C20" s="91"/>
      <c r="D20" s="62"/>
      <c r="E20" s="62"/>
      <c r="F20" s="63"/>
      <c r="G20" s="64"/>
      <c r="H20" s="64"/>
      <c r="I20" s="64"/>
      <c r="J20" s="64"/>
      <c r="K20" s="64"/>
      <c r="L20" s="64"/>
      <c r="M20" s="64"/>
      <c r="N20" s="64"/>
      <c r="O20" s="64"/>
      <c r="P20" s="72"/>
    </row>
    <row r="21" s="77" customFormat="1" ht="18" customHeight="1" spans="1:16">
      <c r="A21" s="56"/>
      <c r="B21" s="60"/>
      <c r="C21" s="91"/>
      <c r="D21" s="62"/>
      <c r="E21" s="62"/>
      <c r="F21" s="63"/>
      <c r="G21" s="64"/>
      <c r="H21" s="64"/>
      <c r="I21" s="64"/>
      <c r="J21" s="64"/>
      <c r="K21" s="64"/>
      <c r="L21" s="64"/>
      <c r="M21" s="64"/>
      <c r="N21" s="64"/>
      <c r="O21" s="64"/>
      <c r="P21" s="72"/>
    </row>
    <row r="22" s="77" customFormat="1" ht="18" customHeight="1" spans="1:16">
      <c r="A22" s="56"/>
      <c r="B22" s="60"/>
      <c r="C22" s="91"/>
      <c r="D22" s="62"/>
      <c r="E22" s="62"/>
      <c r="F22" s="63"/>
      <c r="G22" s="64"/>
      <c r="H22" s="64"/>
      <c r="I22" s="64"/>
      <c r="J22" s="64"/>
      <c r="K22" s="64"/>
      <c r="L22" s="64"/>
      <c r="M22" s="64"/>
      <c r="N22" s="64"/>
      <c r="O22" s="64"/>
      <c r="P22" s="72"/>
    </row>
    <row r="23" s="77" customFormat="1" ht="18" customHeight="1" spans="1:16">
      <c r="A23" s="56"/>
      <c r="B23" s="60"/>
      <c r="C23" s="91"/>
      <c r="D23" s="62"/>
      <c r="E23" s="62"/>
      <c r="F23" s="63"/>
      <c r="G23" s="64"/>
      <c r="H23" s="64"/>
      <c r="I23" s="64"/>
      <c r="J23" s="64"/>
      <c r="K23" s="64"/>
      <c r="L23" s="64"/>
      <c r="M23" s="64"/>
      <c r="N23" s="64"/>
      <c r="O23" s="64"/>
      <c r="P23" s="72"/>
    </row>
    <row r="24" s="77" customFormat="1" ht="18" customHeight="1" spans="1:16">
      <c r="A24" s="56"/>
      <c r="B24" s="60"/>
      <c r="C24" s="91"/>
      <c r="D24" s="62"/>
      <c r="E24" s="62"/>
      <c r="F24" s="63"/>
      <c r="G24" s="64"/>
      <c r="H24" s="64"/>
      <c r="I24" s="64"/>
      <c r="J24" s="64"/>
      <c r="K24" s="64"/>
      <c r="L24" s="64"/>
      <c r="M24" s="64"/>
      <c r="N24" s="64"/>
      <c r="O24" s="64"/>
      <c r="P24" s="72"/>
    </row>
    <row r="25" s="77" customFormat="1" ht="18" customHeight="1" spans="1:16">
      <c r="A25" s="56"/>
      <c r="B25" s="60"/>
      <c r="C25" s="91"/>
      <c r="D25" s="62"/>
      <c r="E25" s="62"/>
      <c r="F25" s="63"/>
      <c r="G25" s="64"/>
      <c r="H25" s="64"/>
      <c r="I25" s="64"/>
      <c r="J25" s="64"/>
      <c r="K25" s="64"/>
      <c r="L25" s="64"/>
      <c r="M25" s="64"/>
      <c r="N25" s="64"/>
      <c r="O25" s="64"/>
      <c r="P25" s="72"/>
    </row>
    <row r="26" s="77" customFormat="1" ht="18" customHeight="1" spans="1:16">
      <c r="A26" s="67" t="s">
        <v>309</v>
      </c>
      <c r="B26" s="57"/>
      <c r="C26" s="61"/>
      <c r="D26" s="62">
        <f>ROUND(SUM(D6:D25),2)</f>
        <v>0</v>
      </c>
      <c r="E26" s="62">
        <f>ROUND(SUM(E6:E25),2)</f>
        <v>0</v>
      </c>
      <c r="F26" s="63"/>
      <c r="G26" s="64"/>
      <c r="H26" s="64"/>
      <c r="I26" s="64"/>
      <c r="J26" s="64"/>
      <c r="K26" s="64"/>
      <c r="L26" s="64"/>
      <c r="M26" s="64"/>
      <c r="N26" s="64"/>
      <c r="O26" s="64"/>
      <c r="P26" s="72"/>
    </row>
    <row r="27" customHeight="1" spans="1:16">
      <c r="A27" s="64"/>
      <c r="B27" s="64"/>
      <c r="C27" s="64"/>
      <c r="D27" s="64"/>
      <c r="E27" s="64"/>
      <c r="F27" s="64"/>
      <c r="G27" s="64"/>
      <c r="H27" s="64"/>
      <c r="I27" s="64"/>
      <c r="J27" s="64"/>
      <c r="K27" s="64"/>
      <c r="L27" s="64"/>
      <c r="M27" s="64"/>
      <c r="N27" s="64"/>
      <c r="O27" s="64"/>
      <c r="P27" s="65"/>
    </row>
    <row r="28" customHeight="1" spans="1:16">
      <c r="A28" s="92"/>
      <c r="B28" s="92"/>
      <c r="C28" s="92"/>
      <c r="D28" s="92"/>
      <c r="E28" s="64"/>
      <c r="F28" s="64"/>
      <c r="G28" s="64"/>
      <c r="H28" s="64"/>
      <c r="I28" s="64"/>
      <c r="J28" s="64"/>
      <c r="K28" s="64"/>
      <c r="L28" s="64"/>
      <c r="M28" s="64"/>
      <c r="N28" s="64"/>
      <c r="O28" s="64"/>
      <c r="P28" s="65"/>
    </row>
    <row r="29" customHeight="1" spans="1:16">
      <c r="A29" s="64"/>
      <c r="B29" s="64"/>
      <c r="C29" s="64"/>
      <c r="D29" s="72" t="s">
        <v>113</v>
      </c>
      <c r="E29" s="73">
        <f>E26-D26</f>
        <v>0</v>
      </c>
      <c r="F29" s="64"/>
      <c r="G29" s="64"/>
      <c r="H29" s="64"/>
      <c r="I29" s="64"/>
      <c r="J29" s="64"/>
      <c r="K29" s="64"/>
      <c r="L29" s="64"/>
      <c r="M29" s="64"/>
      <c r="N29" s="64"/>
      <c r="O29" s="64"/>
      <c r="P29" s="65"/>
    </row>
    <row r="30" customHeight="1" spans="1:16">
      <c r="A30" s="64"/>
      <c r="B30" s="64"/>
      <c r="C30" s="64"/>
      <c r="D30" s="72" t="s">
        <v>1288</v>
      </c>
      <c r="E30" s="74" t="str">
        <f>IF(D26=0,"",E29/D26)</f>
        <v/>
      </c>
      <c r="F30" s="64"/>
      <c r="G30" s="64"/>
      <c r="H30" s="64"/>
      <c r="I30" s="64"/>
      <c r="J30" s="64"/>
      <c r="K30" s="64"/>
      <c r="L30" s="64"/>
      <c r="M30" s="64"/>
      <c r="N30" s="64"/>
      <c r="O30" s="64"/>
      <c r="P30" s="65"/>
    </row>
    <row r="31" customHeight="1" spans="1:16">
      <c r="A31" s="64"/>
      <c r="B31" s="64"/>
      <c r="C31" s="64"/>
      <c r="D31" s="64"/>
      <c r="E31" s="64"/>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75"/>
      <c r="B71" s="75"/>
      <c r="C71" s="75"/>
      <c r="D71" s="75"/>
      <c r="E71" s="75"/>
      <c r="F71" s="75"/>
      <c r="G71" s="75"/>
      <c r="H71" s="75"/>
      <c r="I71" s="75"/>
      <c r="J71" s="75"/>
      <c r="K71" s="75"/>
      <c r="L71" s="75"/>
      <c r="M71" s="75"/>
      <c r="N71" s="75"/>
      <c r="O71" s="75"/>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6"/>
      <c r="B76" s="76"/>
      <c r="C76" s="76"/>
      <c r="D76" s="76"/>
      <c r="E76" s="76"/>
      <c r="F76" s="76"/>
      <c r="G76" s="76"/>
      <c r="H76" s="76"/>
      <c r="I76" s="76"/>
      <c r="J76" s="76"/>
      <c r="K76" s="76"/>
      <c r="L76" s="76"/>
      <c r="M76" s="76"/>
      <c r="N76" s="76"/>
      <c r="O76" s="76"/>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sheetData>
  <mergeCells count="4">
    <mergeCell ref="A1:F1"/>
    <mergeCell ref="A2:F2"/>
    <mergeCell ref="A26:B26"/>
    <mergeCell ref="A28:D28"/>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9">
    <pageSetUpPr fitToPage="1"/>
  </sheetPr>
  <dimension ref="A1:P86"/>
  <sheetViews>
    <sheetView view="pageBreakPreview" zoomScaleNormal="100" workbookViewId="0">
      <selection activeCell="L20" sqref="L20"/>
    </sheetView>
  </sheetViews>
  <sheetFormatPr defaultColWidth="9" defaultRowHeight="15.75" customHeight="1"/>
  <cols>
    <col min="1" max="1" width="7.83333333333333" style="48" customWidth="1"/>
    <col min="2" max="2" width="27.8333333333333" style="48" customWidth="1"/>
    <col min="3" max="3" width="15" style="48" customWidth="1"/>
    <col min="4" max="4" width="17" style="48" customWidth="1"/>
    <col min="5" max="6" width="17.8333333333333" style="48" customWidth="1"/>
    <col min="7" max="7" width="16.8333333333333" style="48" customWidth="1"/>
    <col min="8" max="16384" width="9" style="48"/>
  </cols>
  <sheetData>
    <row r="1" s="46" customFormat="1" ht="30" customHeight="1" spans="1:16">
      <c r="A1" s="49" t="s">
        <v>1382</v>
      </c>
      <c r="B1" s="49"/>
      <c r="C1" s="49"/>
      <c r="D1" s="49"/>
      <c r="E1" s="49"/>
      <c r="F1" s="49"/>
      <c r="G1" s="49"/>
    </row>
    <row r="2" s="76" customFormat="1" ht="16.5" customHeight="1" spans="1:16">
      <c r="A2" s="50" t="str">
        <f>公用信息!E7</f>
        <v>评估基准日：2025年10月31日</v>
      </c>
      <c r="B2" s="50"/>
      <c r="C2" s="50"/>
      <c r="D2" s="50"/>
      <c r="E2" s="50"/>
      <c r="F2" s="50"/>
      <c r="G2" s="51"/>
      <c r="H2" s="52"/>
      <c r="I2" s="52"/>
      <c r="J2" s="52"/>
      <c r="K2" s="52"/>
      <c r="L2" s="52"/>
      <c r="M2" s="52"/>
      <c r="N2" s="52"/>
      <c r="O2" s="52"/>
    </row>
    <row r="3" s="76" customFormat="1" ht="16.5" customHeight="1" spans="1:16">
      <c r="A3" s="50"/>
      <c r="B3" s="50"/>
      <c r="C3" s="50"/>
      <c r="D3" s="50"/>
      <c r="E3" s="50"/>
      <c r="F3" s="50"/>
      <c r="G3" s="53" t="s">
        <v>1383</v>
      </c>
      <c r="H3" s="52"/>
      <c r="I3" s="52"/>
      <c r="J3" s="52"/>
      <c r="K3" s="52"/>
      <c r="L3" s="52"/>
      <c r="M3" s="52"/>
      <c r="N3" s="52"/>
      <c r="O3" s="52"/>
    </row>
    <row r="4" s="76" customFormat="1" ht="16.5" customHeight="1" spans="1:16">
      <c r="A4" s="54" t="str">
        <f>公用信息!E6</f>
        <v>被评估单位：杭州建德杭氧气体有限公司</v>
      </c>
      <c r="B4" s="54"/>
      <c r="C4" s="54"/>
      <c r="D4" s="54"/>
      <c r="E4" s="52"/>
      <c r="F4" s="52"/>
      <c r="G4" s="55" t="e">
        <f>#REF!</f>
        <v>#REF!</v>
      </c>
      <c r="H4" s="52"/>
      <c r="I4" s="52"/>
      <c r="J4" s="52"/>
      <c r="K4" s="52"/>
      <c r="L4" s="52"/>
      <c r="M4" s="52"/>
      <c r="N4" s="52"/>
      <c r="O4" s="52"/>
    </row>
    <row r="5" s="88" customFormat="1" ht="16.5" customHeight="1" spans="1:16">
      <c r="A5" s="56" t="s">
        <v>175</v>
      </c>
      <c r="B5" s="56" t="s">
        <v>306</v>
      </c>
      <c r="C5" s="56" t="s">
        <v>316</v>
      </c>
      <c r="D5" s="56" t="s">
        <v>1384</v>
      </c>
      <c r="E5" s="57" t="s">
        <v>111</v>
      </c>
      <c r="F5" s="56" t="s">
        <v>112</v>
      </c>
      <c r="G5" s="56" t="s">
        <v>247</v>
      </c>
      <c r="H5" s="58"/>
      <c r="I5" s="58"/>
      <c r="J5" s="58"/>
      <c r="K5" s="58"/>
      <c r="L5" s="58"/>
      <c r="M5" s="58"/>
      <c r="N5" s="58"/>
      <c r="O5" s="58"/>
      <c r="P5" s="89"/>
    </row>
    <row r="6" s="76" customFormat="1" ht="16.5" customHeight="1" spans="1:16">
      <c r="A6" s="56"/>
      <c r="B6" s="60"/>
      <c r="C6" s="61"/>
      <c r="D6" s="56"/>
      <c r="E6" s="62"/>
      <c r="F6" s="62"/>
      <c r="G6" s="63"/>
      <c r="H6" s="64"/>
      <c r="I6" s="64"/>
      <c r="J6" s="64"/>
      <c r="K6" s="64"/>
      <c r="L6" s="64"/>
      <c r="M6" s="64"/>
      <c r="N6" s="64"/>
      <c r="O6" s="64"/>
      <c r="P6" s="75"/>
    </row>
    <row r="7" s="76" customFormat="1" ht="16.5" customHeight="1" spans="1:16">
      <c r="A7" s="56"/>
      <c r="B7" s="60"/>
      <c r="C7" s="61"/>
      <c r="D7" s="56"/>
      <c r="E7" s="62"/>
      <c r="F7" s="62"/>
      <c r="G7" s="63"/>
      <c r="H7" s="64"/>
      <c r="I7" s="64"/>
      <c r="J7" s="64"/>
      <c r="K7" s="64"/>
      <c r="L7" s="64"/>
      <c r="M7" s="64"/>
      <c r="N7" s="64"/>
      <c r="O7" s="64"/>
      <c r="P7" s="75"/>
    </row>
    <row r="8" s="76" customFormat="1" ht="16.5" customHeight="1" spans="1:16">
      <c r="A8" s="56"/>
      <c r="B8" s="60"/>
      <c r="C8" s="61"/>
      <c r="D8" s="56"/>
      <c r="E8" s="66"/>
      <c r="F8" s="62"/>
      <c r="G8" s="63"/>
      <c r="H8" s="64"/>
      <c r="I8" s="64"/>
      <c r="J8" s="64"/>
      <c r="K8" s="64"/>
      <c r="L8" s="64"/>
      <c r="M8" s="64"/>
      <c r="N8" s="64"/>
      <c r="O8" s="64"/>
      <c r="P8" s="75"/>
    </row>
    <row r="9" s="76" customFormat="1" ht="16.5" customHeight="1" spans="1:16">
      <c r="A9" s="56"/>
      <c r="B9" s="60"/>
      <c r="C9" s="61"/>
      <c r="D9" s="56"/>
      <c r="E9" s="66"/>
      <c r="F9" s="62"/>
      <c r="G9" s="63"/>
      <c r="H9" s="64"/>
      <c r="I9" s="64"/>
      <c r="J9" s="64"/>
      <c r="K9" s="64"/>
      <c r="L9" s="64"/>
      <c r="M9" s="64"/>
      <c r="N9" s="64"/>
      <c r="O9" s="64"/>
      <c r="P9" s="75"/>
    </row>
    <row r="10" s="76" customFormat="1" ht="16.5" customHeight="1" spans="1:16">
      <c r="A10" s="56"/>
      <c r="B10" s="60"/>
      <c r="C10" s="61"/>
      <c r="D10" s="56"/>
      <c r="E10" s="66"/>
      <c r="F10" s="62"/>
      <c r="G10" s="63"/>
      <c r="H10" s="64"/>
      <c r="I10" s="64"/>
      <c r="J10" s="64"/>
      <c r="K10" s="64"/>
      <c r="L10" s="64"/>
      <c r="M10" s="64"/>
      <c r="N10" s="64"/>
      <c r="O10" s="64"/>
      <c r="P10" s="75"/>
    </row>
    <row r="11" s="76" customFormat="1" ht="16.5" customHeight="1" spans="1:16">
      <c r="A11" s="56"/>
      <c r="B11" s="60"/>
      <c r="C11" s="61"/>
      <c r="D11" s="56"/>
      <c r="E11" s="66"/>
      <c r="F11" s="62"/>
      <c r="G11" s="63"/>
      <c r="H11" s="64"/>
      <c r="I11" s="64"/>
      <c r="J11" s="64"/>
      <c r="K11" s="64"/>
      <c r="L11" s="64"/>
      <c r="M11" s="64"/>
      <c r="N11" s="64"/>
      <c r="O11" s="64"/>
      <c r="P11" s="75"/>
    </row>
    <row r="12" s="76" customFormat="1" ht="16.5" customHeight="1" spans="1:16">
      <c r="A12" s="56"/>
      <c r="B12" s="60"/>
      <c r="C12" s="61"/>
      <c r="D12" s="56"/>
      <c r="E12" s="66"/>
      <c r="F12" s="62"/>
      <c r="G12" s="63"/>
      <c r="H12" s="64"/>
      <c r="I12" s="64"/>
      <c r="J12" s="64"/>
      <c r="K12" s="64"/>
      <c r="L12" s="64"/>
      <c r="M12" s="64"/>
      <c r="N12" s="64"/>
      <c r="O12" s="64"/>
      <c r="P12" s="75"/>
    </row>
    <row r="13" s="76" customFormat="1" ht="16.5" customHeight="1" spans="1:16">
      <c r="A13" s="56"/>
      <c r="B13" s="60"/>
      <c r="C13" s="61"/>
      <c r="D13" s="56"/>
      <c r="E13" s="66"/>
      <c r="F13" s="62"/>
      <c r="G13" s="63"/>
      <c r="H13" s="64"/>
      <c r="I13" s="64"/>
      <c r="J13" s="64"/>
      <c r="K13" s="64"/>
      <c r="L13" s="64"/>
      <c r="M13" s="64"/>
      <c r="N13" s="64"/>
      <c r="O13" s="64"/>
      <c r="P13" s="75"/>
    </row>
    <row r="14" s="76" customFormat="1" ht="16.5" customHeight="1" spans="1:16">
      <c r="A14" s="56"/>
      <c r="B14" s="60"/>
      <c r="C14" s="61"/>
      <c r="D14" s="56"/>
      <c r="E14" s="66"/>
      <c r="F14" s="62"/>
      <c r="G14" s="63"/>
      <c r="H14" s="64"/>
      <c r="I14" s="64"/>
      <c r="J14" s="64"/>
      <c r="K14" s="64"/>
      <c r="L14" s="64"/>
      <c r="M14" s="64"/>
      <c r="N14" s="64"/>
      <c r="O14" s="64"/>
      <c r="P14" s="75"/>
    </row>
    <row r="15" s="76" customFormat="1" ht="16.5" customHeight="1" spans="1:16">
      <c r="A15" s="56"/>
      <c r="B15" s="60"/>
      <c r="C15" s="61"/>
      <c r="D15" s="56"/>
      <c r="E15" s="66"/>
      <c r="F15" s="62"/>
      <c r="G15" s="63"/>
      <c r="H15" s="64"/>
      <c r="I15" s="64"/>
      <c r="J15" s="64"/>
      <c r="K15" s="64"/>
      <c r="L15" s="64"/>
      <c r="M15" s="64"/>
      <c r="N15" s="64"/>
      <c r="O15" s="64"/>
      <c r="P15" s="75"/>
    </row>
    <row r="16" s="76" customFormat="1" ht="16.5" customHeight="1" spans="1:16">
      <c r="A16" s="56"/>
      <c r="B16" s="60"/>
      <c r="C16" s="61"/>
      <c r="D16" s="56"/>
      <c r="E16" s="66"/>
      <c r="F16" s="62"/>
      <c r="G16" s="63"/>
      <c r="H16" s="64"/>
      <c r="I16" s="64"/>
      <c r="J16" s="64"/>
      <c r="K16" s="64"/>
      <c r="L16" s="64"/>
      <c r="M16" s="64"/>
      <c r="N16" s="64"/>
      <c r="O16" s="64"/>
      <c r="P16" s="75"/>
    </row>
    <row r="17" s="76" customFormat="1" ht="16.5" customHeight="1" spans="1:16">
      <c r="A17" s="56"/>
      <c r="B17" s="60"/>
      <c r="C17" s="61"/>
      <c r="D17" s="56"/>
      <c r="E17" s="66"/>
      <c r="F17" s="62"/>
      <c r="G17" s="63"/>
      <c r="H17" s="64"/>
      <c r="I17" s="64"/>
      <c r="J17" s="64"/>
      <c r="K17" s="64"/>
      <c r="L17" s="64"/>
      <c r="M17" s="64"/>
      <c r="N17" s="64"/>
      <c r="O17" s="64"/>
      <c r="P17" s="75"/>
    </row>
    <row r="18" s="76" customFormat="1" ht="16.5" customHeight="1" spans="1:16">
      <c r="A18" s="56"/>
      <c r="B18" s="60"/>
      <c r="C18" s="61"/>
      <c r="D18" s="56"/>
      <c r="E18" s="66"/>
      <c r="F18" s="62"/>
      <c r="G18" s="63"/>
      <c r="H18" s="64"/>
      <c r="I18" s="64"/>
      <c r="J18" s="64"/>
      <c r="K18" s="64"/>
      <c r="L18" s="64"/>
      <c r="M18" s="64"/>
      <c r="N18" s="64"/>
      <c r="O18" s="64"/>
      <c r="P18" s="75"/>
    </row>
    <row r="19" s="76" customFormat="1" ht="16.5" customHeight="1" spans="1:16">
      <c r="A19" s="56"/>
      <c r="B19" s="60"/>
      <c r="C19" s="61"/>
      <c r="D19" s="56"/>
      <c r="E19" s="66"/>
      <c r="F19" s="62"/>
      <c r="G19" s="63"/>
      <c r="H19" s="64"/>
      <c r="I19" s="64"/>
      <c r="J19" s="64"/>
      <c r="K19" s="64"/>
      <c r="L19" s="64"/>
      <c r="M19" s="64"/>
      <c r="N19" s="64"/>
      <c r="O19" s="64"/>
      <c r="P19" s="75"/>
    </row>
    <row r="20" s="76" customFormat="1" ht="16.5" customHeight="1" spans="1:16">
      <c r="A20" s="56"/>
      <c r="B20" s="60"/>
      <c r="C20" s="61"/>
      <c r="D20" s="56"/>
      <c r="E20" s="66"/>
      <c r="F20" s="62"/>
      <c r="G20" s="63"/>
      <c r="H20" s="64"/>
      <c r="I20" s="64"/>
      <c r="J20" s="64"/>
      <c r="K20" s="64"/>
      <c r="L20" s="64"/>
      <c r="M20" s="64"/>
      <c r="N20" s="64"/>
      <c r="O20" s="64"/>
      <c r="P20" s="75"/>
    </row>
    <row r="21" s="76" customFormat="1" ht="16.5" customHeight="1" spans="1:16">
      <c r="A21" s="56"/>
      <c r="B21" s="60"/>
      <c r="C21" s="61"/>
      <c r="D21" s="56"/>
      <c r="E21" s="66"/>
      <c r="F21" s="62"/>
      <c r="G21" s="63"/>
      <c r="H21" s="64"/>
      <c r="I21" s="64"/>
      <c r="J21" s="64"/>
      <c r="K21" s="64"/>
      <c r="L21" s="64"/>
      <c r="M21" s="64"/>
      <c r="N21" s="64"/>
      <c r="O21" s="64"/>
      <c r="P21" s="75"/>
    </row>
    <row r="22" s="76" customFormat="1" ht="16.5" customHeight="1" spans="1:16">
      <c r="A22" s="56"/>
      <c r="B22" s="60"/>
      <c r="C22" s="61"/>
      <c r="D22" s="56"/>
      <c r="E22" s="66"/>
      <c r="F22" s="62"/>
      <c r="G22" s="63"/>
      <c r="H22" s="64"/>
      <c r="I22" s="64"/>
      <c r="J22" s="64"/>
      <c r="K22" s="64"/>
      <c r="L22" s="64"/>
      <c r="M22" s="64"/>
      <c r="N22" s="64"/>
      <c r="O22" s="64"/>
      <c r="P22" s="75"/>
    </row>
    <row r="23" s="76" customFormat="1" ht="16.5" customHeight="1" spans="1:16">
      <c r="A23" s="56"/>
      <c r="B23" s="60"/>
      <c r="C23" s="61"/>
      <c r="D23" s="56"/>
      <c r="E23" s="66"/>
      <c r="F23" s="62"/>
      <c r="G23" s="63"/>
      <c r="H23" s="64"/>
      <c r="I23" s="64"/>
      <c r="J23" s="64"/>
      <c r="K23" s="64"/>
      <c r="L23" s="64"/>
      <c r="M23" s="64"/>
      <c r="N23" s="64"/>
      <c r="O23" s="64"/>
      <c r="P23" s="75"/>
    </row>
    <row r="24" s="76" customFormat="1" ht="16.5" customHeight="1" spans="1:16">
      <c r="A24" s="56"/>
      <c r="B24" s="60"/>
      <c r="C24" s="61"/>
      <c r="D24" s="56"/>
      <c r="E24" s="66"/>
      <c r="F24" s="62"/>
      <c r="G24" s="63"/>
      <c r="H24" s="64"/>
      <c r="I24" s="64"/>
      <c r="J24" s="64"/>
      <c r="K24" s="64"/>
      <c r="L24" s="64"/>
      <c r="M24" s="64"/>
      <c r="N24" s="64"/>
      <c r="O24" s="64"/>
      <c r="P24" s="75"/>
    </row>
    <row r="25" s="76" customFormat="1" ht="16.5" customHeight="1" spans="1:16">
      <c r="A25" s="56"/>
      <c r="B25" s="60"/>
      <c r="C25" s="61"/>
      <c r="D25" s="56"/>
      <c r="E25" s="66"/>
      <c r="F25" s="62"/>
      <c r="G25" s="63"/>
      <c r="H25" s="64"/>
      <c r="I25" s="64"/>
      <c r="J25" s="64"/>
      <c r="K25" s="64"/>
      <c r="L25" s="64"/>
      <c r="M25" s="64"/>
      <c r="N25" s="64"/>
      <c r="O25" s="64"/>
      <c r="P25" s="75"/>
    </row>
    <row r="26" s="76" customFormat="1" ht="16.5" customHeight="1" spans="1:16">
      <c r="A26" s="56"/>
      <c r="B26" s="60"/>
      <c r="C26" s="61"/>
      <c r="D26" s="56"/>
      <c r="E26" s="66"/>
      <c r="F26" s="62"/>
      <c r="G26" s="63"/>
      <c r="H26" s="64"/>
      <c r="I26" s="64"/>
      <c r="J26" s="64"/>
      <c r="K26" s="64"/>
      <c r="L26" s="64"/>
      <c r="M26" s="64"/>
      <c r="N26" s="64"/>
      <c r="O26" s="64"/>
      <c r="P26" s="75"/>
    </row>
    <row r="27" s="76" customFormat="1" ht="16.5" customHeight="1" spans="1:16">
      <c r="A27" s="56"/>
      <c r="B27" s="60"/>
      <c r="C27" s="61"/>
      <c r="D27" s="56"/>
      <c r="E27" s="66"/>
      <c r="F27" s="62"/>
      <c r="G27" s="63"/>
      <c r="H27" s="64"/>
      <c r="I27" s="64"/>
      <c r="J27" s="64"/>
      <c r="K27" s="64"/>
      <c r="L27" s="64"/>
      <c r="M27" s="64"/>
      <c r="N27" s="64"/>
      <c r="O27" s="64"/>
      <c r="P27" s="75"/>
    </row>
    <row r="28" s="76" customFormat="1" ht="16.5" customHeight="1" spans="1:16">
      <c r="A28" s="67" t="s">
        <v>309</v>
      </c>
      <c r="B28" s="57"/>
      <c r="C28" s="61"/>
      <c r="D28" s="56"/>
      <c r="E28" s="62">
        <f>SUM(E6:E27)</f>
        <v>0</v>
      </c>
      <c r="F28" s="62">
        <f>SUM(F6:F27)</f>
        <v>0</v>
      </c>
      <c r="G28" s="63"/>
      <c r="H28" s="64"/>
      <c r="I28" s="64"/>
      <c r="J28" s="64"/>
      <c r="K28" s="64"/>
      <c r="L28" s="64"/>
      <c r="M28" s="64"/>
      <c r="N28" s="64"/>
      <c r="O28" s="64"/>
      <c r="P28" s="75"/>
    </row>
    <row r="29" customHeight="1" spans="1:16">
      <c r="A29" s="68"/>
      <c r="B29" s="68"/>
      <c r="C29" s="68"/>
      <c r="D29" s="68"/>
      <c r="E29" s="84"/>
      <c r="F29" s="84"/>
      <c r="G29" s="84"/>
      <c r="H29" s="64"/>
      <c r="I29" s="64"/>
      <c r="J29" s="64"/>
      <c r="K29" s="64"/>
      <c r="L29" s="64"/>
      <c r="M29" s="64"/>
      <c r="N29" s="64"/>
      <c r="O29" s="64"/>
      <c r="P29" s="65"/>
    </row>
    <row r="30" customHeight="1" spans="1:16">
      <c r="A30" s="71"/>
      <c r="B30" s="64"/>
      <c r="C30" s="64"/>
      <c r="D30" s="64"/>
      <c r="E30" s="72" t="s">
        <v>113</v>
      </c>
      <c r="F30" s="73">
        <f>F28-E28</f>
        <v>0</v>
      </c>
      <c r="G30" s="64"/>
      <c r="H30" s="64"/>
      <c r="I30" s="64"/>
      <c r="J30" s="64"/>
      <c r="K30" s="64"/>
      <c r="L30" s="64"/>
      <c r="M30" s="64"/>
      <c r="N30" s="64"/>
      <c r="O30" s="64"/>
      <c r="P30" s="65"/>
    </row>
    <row r="31" customHeight="1" spans="1:16">
      <c r="A31" s="64"/>
      <c r="B31" s="64"/>
      <c r="C31" s="64"/>
      <c r="D31" s="64"/>
      <c r="E31" s="72" t="s">
        <v>1288</v>
      </c>
      <c r="F31" s="74" t="str">
        <f>IF(E28=0,"",F30/E28)</f>
        <v/>
      </c>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sheetData>
  <mergeCells count="4">
    <mergeCell ref="A1:G1"/>
    <mergeCell ref="A2:G2"/>
    <mergeCell ref="A4:D4"/>
    <mergeCell ref="A28:B28"/>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8">
    <pageSetUpPr fitToPage="1"/>
  </sheetPr>
  <dimension ref="A1:P87"/>
  <sheetViews>
    <sheetView showGridLines="0" view="pageBreakPreview" zoomScaleNormal="100" workbookViewId="0">
      <selection activeCell="L20" sqref="L20"/>
    </sheetView>
  </sheetViews>
  <sheetFormatPr defaultColWidth="9" defaultRowHeight="15.75" customHeight="1"/>
  <cols>
    <col min="1" max="1" width="5.83333333333333" style="48" customWidth="1"/>
    <col min="2" max="2" width="28.1666666666667" style="48" customWidth="1"/>
    <col min="3" max="3" width="17.5" style="48" customWidth="1"/>
    <col min="4" max="4" width="14.5" style="48" customWidth="1"/>
    <col min="5" max="6" width="17.6666666666667" style="48" customWidth="1"/>
    <col min="7" max="7" width="22.1666666666667" style="48" customWidth="1"/>
    <col min="8" max="16384" width="9" style="48"/>
  </cols>
  <sheetData>
    <row r="1" s="46" customFormat="1" ht="30" customHeight="1" spans="1:16">
      <c r="A1" s="49" t="s">
        <v>1385</v>
      </c>
      <c r="B1" s="49"/>
      <c r="C1" s="49"/>
      <c r="D1" s="49"/>
      <c r="E1" s="49"/>
      <c r="F1" s="49"/>
      <c r="G1" s="49"/>
    </row>
    <row r="2" s="77" customFormat="1" ht="16.5" customHeight="1" spans="1:16">
      <c r="A2" s="50" t="str">
        <f>公用信息!E7</f>
        <v>评估基准日：2025年10月31日</v>
      </c>
      <c r="B2" s="50"/>
      <c r="C2" s="50"/>
      <c r="D2" s="50"/>
      <c r="E2" s="50"/>
      <c r="F2" s="50"/>
      <c r="G2" s="51"/>
      <c r="H2" s="52"/>
      <c r="I2" s="52"/>
      <c r="J2" s="52"/>
      <c r="K2" s="52"/>
      <c r="L2" s="52"/>
      <c r="M2" s="52"/>
      <c r="N2" s="52"/>
      <c r="O2" s="52"/>
    </row>
    <row r="3" s="77" customFormat="1" ht="16.5" customHeight="1" spans="1:16">
      <c r="A3" s="52"/>
      <c r="B3" s="52"/>
      <c r="C3" s="52"/>
      <c r="D3" s="50"/>
      <c r="E3" s="50"/>
      <c r="F3" s="50"/>
      <c r="G3" s="53" t="s">
        <v>1386</v>
      </c>
      <c r="H3" s="52"/>
      <c r="I3" s="52"/>
      <c r="J3" s="52"/>
      <c r="K3" s="52"/>
      <c r="L3" s="52"/>
      <c r="M3" s="52"/>
      <c r="N3" s="52"/>
      <c r="O3" s="52"/>
    </row>
    <row r="4" s="77" customFormat="1" ht="16.5" customHeight="1" spans="1:16">
      <c r="A4" s="83" t="str">
        <f>公用信息!E6</f>
        <v>被评估单位：杭州建德杭氧气体有限公司</v>
      </c>
      <c r="B4" s="83"/>
      <c r="C4" s="83"/>
      <c r="D4" s="52"/>
      <c r="E4" s="52"/>
      <c r="F4" s="52"/>
      <c r="G4" s="55" t="e">
        <f>#REF!</f>
        <v>#REF!</v>
      </c>
      <c r="H4" s="52"/>
      <c r="I4" s="52"/>
      <c r="J4" s="52"/>
      <c r="K4" s="52"/>
      <c r="L4" s="52"/>
      <c r="M4" s="52"/>
      <c r="N4" s="52"/>
      <c r="O4" s="52"/>
    </row>
    <row r="5" s="78" customFormat="1" ht="16.5" customHeight="1" spans="1:16">
      <c r="A5" s="56" t="s">
        <v>175</v>
      </c>
      <c r="B5" s="56" t="s">
        <v>1387</v>
      </c>
      <c r="C5" s="56" t="s">
        <v>1388</v>
      </c>
      <c r="D5" s="56" t="s">
        <v>316</v>
      </c>
      <c r="E5" s="57" t="s">
        <v>111</v>
      </c>
      <c r="F5" s="56" t="s">
        <v>112</v>
      </c>
      <c r="G5" s="56" t="s">
        <v>1371</v>
      </c>
      <c r="H5" s="58"/>
      <c r="I5" s="58"/>
      <c r="J5" s="58"/>
      <c r="K5" s="58"/>
      <c r="L5" s="58"/>
      <c r="M5" s="58"/>
      <c r="N5" s="58"/>
      <c r="O5" s="58"/>
      <c r="P5" s="80"/>
    </row>
    <row r="6" s="77" customFormat="1" ht="16.5" customHeight="1" spans="1:16">
      <c r="A6" s="56"/>
      <c r="B6" s="60"/>
      <c r="C6" s="60"/>
      <c r="D6" s="61"/>
      <c r="E6" s="62"/>
      <c r="F6" s="62"/>
      <c r="G6" s="63"/>
      <c r="H6" s="64"/>
      <c r="I6" s="64"/>
      <c r="J6" s="64"/>
      <c r="K6" s="64"/>
      <c r="L6" s="64"/>
      <c r="M6" s="64"/>
      <c r="N6" s="64"/>
      <c r="O6" s="64"/>
      <c r="P6" s="72"/>
    </row>
    <row r="7" s="77" customFormat="1" ht="16.5" customHeight="1" spans="1:16">
      <c r="A7" s="56"/>
      <c r="B7" s="60"/>
      <c r="C7" s="60"/>
      <c r="D7" s="61"/>
      <c r="E7" s="62"/>
      <c r="F7" s="62"/>
      <c r="G7" s="63"/>
      <c r="H7" s="64"/>
      <c r="I7" s="64"/>
      <c r="J7" s="64"/>
      <c r="K7" s="64"/>
      <c r="L7" s="64"/>
      <c r="M7" s="64"/>
      <c r="N7" s="64"/>
      <c r="O7" s="64"/>
      <c r="P7" s="72"/>
    </row>
    <row r="8" s="77" customFormat="1" ht="16.5" customHeight="1" spans="1:16">
      <c r="A8" s="56"/>
      <c r="B8" s="60"/>
      <c r="C8" s="60"/>
      <c r="D8" s="61"/>
      <c r="E8" s="66"/>
      <c r="F8" s="62"/>
      <c r="G8" s="63"/>
      <c r="H8" s="64"/>
      <c r="I8" s="64"/>
      <c r="J8" s="64"/>
      <c r="K8" s="64"/>
      <c r="L8" s="64"/>
      <c r="M8" s="64"/>
      <c r="N8" s="64"/>
      <c r="O8" s="64"/>
      <c r="P8" s="72"/>
    </row>
    <row r="9" s="77" customFormat="1" ht="16.5" customHeight="1" spans="1:16">
      <c r="A9" s="56"/>
      <c r="B9" s="60"/>
      <c r="C9" s="60"/>
      <c r="D9" s="61"/>
      <c r="E9" s="66"/>
      <c r="F9" s="62"/>
      <c r="G9" s="63"/>
      <c r="H9" s="64"/>
      <c r="I9" s="64"/>
      <c r="J9" s="64"/>
      <c r="K9" s="64"/>
      <c r="L9" s="64"/>
      <c r="M9" s="64"/>
      <c r="N9" s="64"/>
      <c r="O9" s="64"/>
      <c r="P9" s="72"/>
    </row>
    <row r="10" s="77" customFormat="1" ht="16.5" customHeight="1" spans="1:16">
      <c r="A10" s="56"/>
      <c r="B10" s="60"/>
      <c r="C10" s="60"/>
      <c r="D10" s="61"/>
      <c r="E10" s="66"/>
      <c r="F10" s="62"/>
      <c r="G10" s="63"/>
      <c r="H10" s="64"/>
      <c r="I10" s="64"/>
      <c r="J10" s="64"/>
      <c r="K10" s="64"/>
      <c r="L10" s="64"/>
      <c r="M10" s="64"/>
      <c r="N10" s="64"/>
      <c r="O10" s="64"/>
      <c r="P10" s="72"/>
    </row>
    <row r="11" s="77" customFormat="1" ht="16.5" customHeight="1" spans="1:16">
      <c r="A11" s="56"/>
      <c r="B11" s="60"/>
      <c r="C11" s="60"/>
      <c r="D11" s="61"/>
      <c r="E11" s="66"/>
      <c r="F11" s="62"/>
      <c r="G11" s="63"/>
      <c r="H11" s="64"/>
      <c r="I11" s="64"/>
      <c r="J11" s="64"/>
      <c r="K11" s="64"/>
      <c r="L11" s="64"/>
      <c r="M11" s="64"/>
      <c r="N11" s="64"/>
      <c r="O11" s="64"/>
      <c r="P11" s="72"/>
    </row>
    <row r="12" s="77" customFormat="1" ht="16.5" customHeight="1" spans="1:16">
      <c r="A12" s="56"/>
      <c r="B12" s="60"/>
      <c r="C12" s="60"/>
      <c r="D12" s="61"/>
      <c r="E12" s="66"/>
      <c r="F12" s="62"/>
      <c r="G12" s="63"/>
      <c r="H12" s="64"/>
      <c r="I12" s="64"/>
      <c r="J12" s="64"/>
      <c r="K12" s="64"/>
      <c r="L12" s="64"/>
      <c r="M12" s="64"/>
      <c r="N12" s="64"/>
      <c r="O12" s="64"/>
      <c r="P12" s="72"/>
    </row>
    <row r="13" s="77" customFormat="1" ht="16.5" customHeight="1" spans="1:16">
      <c r="A13" s="56"/>
      <c r="B13" s="60"/>
      <c r="C13" s="60"/>
      <c r="D13" s="61"/>
      <c r="E13" s="66"/>
      <c r="F13" s="62"/>
      <c r="G13" s="63"/>
      <c r="H13" s="64"/>
      <c r="I13" s="64"/>
      <c r="J13" s="64"/>
      <c r="K13" s="64"/>
      <c r="L13" s="64"/>
      <c r="M13" s="64"/>
      <c r="N13" s="64"/>
      <c r="O13" s="64"/>
      <c r="P13" s="72"/>
    </row>
    <row r="14" s="77" customFormat="1" ht="16.5" customHeight="1" spans="1:16">
      <c r="A14" s="56"/>
      <c r="B14" s="60"/>
      <c r="C14" s="60"/>
      <c r="D14" s="61"/>
      <c r="E14" s="66"/>
      <c r="F14" s="62"/>
      <c r="G14" s="63"/>
      <c r="H14" s="64"/>
      <c r="I14" s="64"/>
      <c r="J14" s="64"/>
      <c r="K14" s="64"/>
      <c r="L14" s="64"/>
      <c r="M14" s="64"/>
      <c r="N14" s="64"/>
      <c r="O14" s="64"/>
      <c r="P14" s="72"/>
    </row>
    <row r="15" s="77" customFormat="1" ht="16.5" customHeight="1" spans="1:16">
      <c r="A15" s="56"/>
      <c r="B15" s="60"/>
      <c r="C15" s="60"/>
      <c r="D15" s="61"/>
      <c r="E15" s="66"/>
      <c r="F15" s="62"/>
      <c r="G15" s="63"/>
      <c r="H15" s="64"/>
      <c r="I15" s="64"/>
      <c r="J15" s="64"/>
      <c r="K15" s="64"/>
      <c r="L15" s="64"/>
      <c r="M15" s="64"/>
      <c r="N15" s="64"/>
      <c r="O15" s="64"/>
      <c r="P15" s="72"/>
    </row>
    <row r="16" s="77" customFormat="1" ht="16.5" customHeight="1" spans="1:16">
      <c r="A16" s="56"/>
      <c r="B16" s="60"/>
      <c r="C16" s="60"/>
      <c r="D16" s="61"/>
      <c r="E16" s="66"/>
      <c r="F16" s="62"/>
      <c r="G16" s="63"/>
      <c r="H16" s="64"/>
      <c r="I16" s="64"/>
      <c r="J16" s="64"/>
      <c r="K16" s="64"/>
      <c r="L16" s="64"/>
      <c r="M16" s="64"/>
      <c r="N16" s="64"/>
      <c r="O16" s="64"/>
      <c r="P16" s="72"/>
    </row>
    <row r="17" s="77" customFormat="1" ht="16.5" customHeight="1" spans="1:16">
      <c r="A17" s="56"/>
      <c r="B17" s="60"/>
      <c r="C17" s="60"/>
      <c r="D17" s="61"/>
      <c r="E17" s="66"/>
      <c r="F17" s="62"/>
      <c r="G17" s="63"/>
      <c r="H17" s="64"/>
      <c r="I17" s="64"/>
      <c r="J17" s="64"/>
      <c r="K17" s="64"/>
      <c r="L17" s="64"/>
      <c r="M17" s="64"/>
      <c r="N17" s="64"/>
      <c r="O17" s="64"/>
      <c r="P17" s="72"/>
    </row>
    <row r="18" s="77" customFormat="1" ht="16.5" customHeight="1" spans="1:16">
      <c r="A18" s="56"/>
      <c r="B18" s="60"/>
      <c r="C18" s="60"/>
      <c r="D18" s="61"/>
      <c r="E18" s="66"/>
      <c r="F18" s="62"/>
      <c r="G18" s="63"/>
      <c r="H18" s="64"/>
      <c r="I18" s="64"/>
      <c r="J18" s="64"/>
      <c r="K18" s="64"/>
      <c r="L18" s="64"/>
      <c r="M18" s="64"/>
      <c r="N18" s="64"/>
      <c r="O18" s="64"/>
      <c r="P18" s="72"/>
    </row>
    <row r="19" s="77" customFormat="1" ht="16.5" customHeight="1" spans="1:16">
      <c r="A19" s="56"/>
      <c r="B19" s="60"/>
      <c r="C19" s="60"/>
      <c r="D19" s="61"/>
      <c r="E19" s="66"/>
      <c r="F19" s="62"/>
      <c r="G19" s="63"/>
      <c r="H19" s="64"/>
      <c r="I19" s="64"/>
      <c r="J19" s="64"/>
      <c r="K19" s="64"/>
      <c r="L19" s="64"/>
      <c r="M19" s="64"/>
      <c r="N19" s="64"/>
      <c r="O19" s="64"/>
      <c r="P19" s="72"/>
    </row>
    <row r="20" s="77" customFormat="1" ht="16.5" customHeight="1" spans="1:16">
      <c r="A20" s="56"/>
      <c r="B20" s="60"/>
      <c r="C20" s="60"/>
      <c r="D20" s="61"/>
      <c r="E20" s="66"/>
      <c r="F20" s="62"/>
      <c r="G20" s="63"/>
      <c r="H20" s="64"/>
      <c r="I20" s="64"/>
      <c r="J20" s="64"/>
      <c r="K20" s="64"/>
      <c r="L20" s="64"/>
      <c r="M20" s="64"/>
      <c r="N20" s="64"/>
      <c r="O20" s="64"/>
      <c r="P20" s="72"/>
    </row>
    <row r="21" s="77" customFormat="1" ht="16.5" customHeight="1" spans="1:16">
      <c r="A21" s="56"/>
      <c r="B21" s="60"/>
      <c r="C21" s="60"/>
      <c r="D21" s="61"/>
      <c r="E21" s="66"/>
      <c r="F21" s="62"/>
      <c r="G21" s="63"/>
      <c r="H21" s="64"/>
      <c r="I21" s="64"/>
      <c r="J21" s="64"/>
      <c r="K21" s="64"/>
      <c r="L21" s="64"/>
      <c r="M21" s="64"/>
      <c r="N21" s="64"/>
      <c r="O21" s="64"/>
      <c r="P21" s="72"/>
    </row>
    <row r="22" s="77" customFormat="1" ht="16.5" customHeight="1" spans="1:16">
      <c r="A22" s="56"/>
      <c r="B22" s="60"/>
      <c r="C22" s="60"/>
      <c r="D22" s="61"/>
      <c r="E22" s="66"/>
      <c r="F22" s="62"/>
      <c r="G22" s="63"/>
      <c r="H22" s="64"/>
      <c r="I22" s="64"/>
      <c r="J22" s="64"/>
      <c r="K22" s="64"/>
      <c r="L22" s="64"/>
      <c r="M22" s="64"/>
      <c r="N22" s="64"/>
      <c r="O22" s="64"/>
      <c r="P22" s="72"/>
    </row>
    <row r="23" s="77" customFormat="1" ht="16.5" customHeight="1" spans="1:16">
      <c r="A23" s="56"/>
      <c r="B23" s="60"/>
      <c r="C23" s="60"/>
      <c r="D23" s="61"/>
      <c r="E23" s="66"/>
      <c r="F23" s="62"/>
      <c r="G23" s="63"/>
      <c r="H23" s="64"/>
      <c r="I23" s="64"/>
      <c r="J23" s="64"/>
      <c r="K23" s="64"/>
      <c r="L23" s="64"/>
      <c r="M23" s="64"/>
      <c r="N23" s="64"/>
      <c r="O23" s="64"/>
      <c r="P23" s="72"/>
    </row>
    <row r="24" s="77" customFormat="1" ht="16.5" customHeight="1" spans="1:16">
      <c r="A24" s="56"/>
      <c r="B24" s="60"/>
      <c r="C24" s="60"/>
      <c r="D24" s="61"/>
      <c r="E24" s="66"/>
      <c r="F24" s="62"/>
      <c r="G24" s="63"/>
      <c r="H24" s="64"/>
      <c r="I24" s="64"/>
      <c r="J24" s="64"/>
      <c r="K24" s="64"/>
      <c r="L24" s="64"/>
      <c r="M24" s="64"/>
      <c r="N24" s="64"/>
      <c r="O24" s="64"/>
      <c r="P24" s="72"/>
    </row>
    <row r="25" s="77" customFormat="1" ht="16.5" customHeight="1" spans="1:16">
      <c r="A25" s="56"/>
      <c r="B25" s="60"/>
      <c r="C25" s="60"/>
      <c r="D25" s="61"/>
      <c r="E25" s="66"/>
      <c r="F25" s="62"/>
      <c r="G25" s="63"/>
      <c r="H25" s="64"/>
      <c r="I25" s="64"/>
      <c r="J25" s="64"/>
      <c r="K25" s="64"/>
      <c r="L25" s="64"/>
      <c r="M25" s="64"/>
      <c r="N25" s="64"/>
      <c r="O25" s="64"/>
      <c r="P25" s="72"/>
    </row>
    <row r="26" s="77" customFormat="1" ht="16.5" customHeight="1" spans="1:16">
      <c r="A26" s="56"/>
      <c r="B26" s="60"/>
      <c r="C26" s="60"/>
      <c r="D26" s="61"/>
      <c r="E26" s="66"/>
      <c r="F26" s="62"/>
      <c r="G26" s="63"/>
      <c r="H26" s="64"/>
      <c r="I26" s="64"/>
      <c r="J26" s="64"/>
      <c r="K26" s="64"/>
      <c r="L26" s="64"/>
      <c r="M26" s="64"/>
      <c r="N26" s="64"/>
      <c r="O26" s="64"/>
      <c r="P26" s="72"/>
    </row>
    <row r="27" s="77" customFormat="1" ht="16.5" customHeight="1" spans="1:16">
      <c r="A27" s="56"/>
      <c r="B27" s="60"/>
      <c r="C27" s="60"/>
      <c r="D27" s="61"/>
      <c r="E27" s="62"/>
      <c r="F27" s="62"/>
      <c r="G27" s="63"/>
      <c r="H27" s="64"/>
      <c r="I27" s="64"/>
      <c r="J27" s="64"/>
      <c r="K27" s="64"/>
      <c r="L27" s="64"/>
      <c r="M27" s="64"/>
      <c r="N27" s="64"/>
      <c r="O27" s="64"/>
      <c r="P27" s="72"/>
    </row>
    <row r="28" s="77" customFormat="1" ht="16.5" customHeight="1" spans="1:16">
      <c r="A28" s="67" t="s">
        <v>309</v>
      </c>
      <c r="B28" s="57"/>
      <c r="C28" s="63"/>
      <c r="D28" s="63"/>
      <c r="E28" s="62">
        <f>ROUND(SUM(E6:E27),2)</f>
        <v>0</v>
      </c>
      <c r="F28" s="62">
        <f>ROUND(SUM(F6:F27),2)</f>
        <v>0</v>
      </c>
      <c r="G28" s="63"/>
      <c r="H28" s="64"/>
      <c r="I28" s="64"/>
      <c r="J28" s="64"/>
      <c r="K28" s="64"/>
      <c r="L28" s="64"/>
      <c r="M28" s="64"/>
      <c r="N28" s="64"/>
      <c r="O28" s="64"/>
      <c r="P28" s="72"/>
    </row>
    <row r="29" customHeight="1" spans="1:16">
      <c r="A29" s="84"/>
      <c r="B29" s="84"/>
      <c r="C29" s="84"/>
      <c r="D29" s="84"/>
      <c r="E29" s="84"/>
      <c r="F29" s="84"/>
      <c r="G29" s="84"/>
      <c r="H29" s="64"/>
      <c r="I29" s="64"/>
      <c r="J29" s="64"/>
      <c r="K29" s="64"/>
      <c r="L29" s="64"/>
      <c r="M29" s="64"/>
      <c r="N29" s="64"/>
      <c r="O29" s="64"/>
      <c r="P29" s="65"/>
    </row>
    <row r="30" customHeight="1" spans="1:16">
      <c r="A30" s="85"/>
      <c r="B30" s="86"/>
      <c r="C30" s="86"/>
      <c r="D30" s="86"/>
      <c r="E30" s="72" t="s">
        <v>113</v>
      </c>
      <c r="F30" s="87">
        <f>F28-E28</f>
        <v>0</v>
      </c>
      <c r="G30" s="86"/>
      <c r="H30" s="64"/>
      <c r="I30" s="64"/>
      <c r="J30" s="64"/>
      <c r="K30" s="64"/>
      <c r="L30" s="64"/>
      <c r="M30" s="64"/>
      <c r="N30" s="64"/>
      <c r="O30" s="64"/>
      <c r="P30" s="65"/>
    </row>
    <row r="31" customHeight="1" spans="1:16">
      <c r="A31" s="86"/>
      <c r="B31" s="86"/>
      <c r="C31" s="86"/>
      <c r="D31" s="86"/>
      <c r="E31" s="72" t="s">
        <v>1288</v>
      </c>
      <c r="F31" s="74" t="str">
        <f>IF(E28=0,"",F30/E28)</f>
        <v/>
      </c>
      <c r="G31" s="86"/>
      <c r="H31" s="64"/>
      <c r="I31" s="64"/>
      <c r="J31" s="64"/>
      <c r="K31" s="64"/>
      <c r="L31" s="64"/>
      <c r="M31" s="64"/>
      <c r="N31" s="64"/>
      <c r="O31" s="64"/>
      <c r="P31" s="65"/>
    </row>
    <row r="32" customHeight="1" spans="1:16">
      <c r="A32" s="86"/>
      <c r="B32" s="86"/>
      <c r="C32" s="86"/>
      <c r="D32" s="86"/>
      <c r="E32" s="86"/>
      <c r="F32" s="86"/>
      <c r="G32" s="86"/>
      <c r="H32" s="64"/>
      <c r="I32" s="64"/>
      <c r="J32" s="64"/>
      <c r="K32" s="64"/>
      <c r="L32" s="64"/>
      <c r="M32" s="64"/>
      <c r="N32" s="64"/>
      <c r="O32" s="64"/>
      <c r="P32" s="65"/>
    </row>
    <row r="33" customHeight="1" spans="1:16">
      <c r="A33" s="86"/>
      <c r="B33" s="86"/>
      <c r="C33" s="86"/>
      <c r="D33" s="86"/>
      <c r="E33" s="86"/>
      <c r="F33" s="86"/>
      <c r="G33" s="86"/>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64"/>
      <c r="B72" s="64"/>
      <c r="C72" s="64"/>
      <c r="D72" s="64"/>
      <c r="E72" s="64"/>
      <c r="F72" s="64"/>
      <c r="G72" s="64"/>
      <c r="H72" s="64"/>
      <c r="I72" s="64"/>
      <c r="J72" s="64"/>
      <c r="K72" s="64"/>
      <c r="L72" s="64"/>
      <c r="M72" s="64"/>
      <c r="N72" s="64"/>
      <c r="O72" s="64"/>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5"/>
      <c r="B77" s="75"/>
      <c r="C77" s="75"/>
      <c r="D77" s="75"/>
      <c r="E77" s="75"/>
      <c r="F77" s="75"/>
      <c r="G77" s="75"/>
      <c r="H77" s="75"/>
      <c r="I77" s="75"/>
      <c r="J77" s="75"/>
      <c r="K77" s="75"/>
      <c r="L77" s="75"/>
      <c r="M77" s="75"/>
      <c r="N77" s="75"/>
      <c r="O77" s="75"/>
      <c r="P77" s="65"/>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row r="87" customHeight="1" spans="1:15">
      <c r="A87" s="76"/>
      <c r="B87" s="76"/>
      <c r="C87" s="76"/>
      <c r="D87" s="76"/>
      <c r="E87" s="76"/>
      <c r="F87" s="76"/>
      <c r="G87" s="76"/>
      <c r="H87" s="76"/>
      <c r="I87" s="76"/>
      <c r="J87" s="76"/>
      <c r="K87" s="76"/>
      <c r="L87" s="76"/>
      <c r="M87" s="76"/>
      <c r="N87" s="76"/>
      <c r="O87" s="76"/>
    </row>
  </sheetData>
  <mergeCells count="4">
    <mergeCell ref="A1:G1"/>
    <mergeCell ref="A2:G2"/>
    <mergeCell ref="A4:C4"/>
    <mergeCell ref="A28:B28"/>
  </mergeCells>
  <printOptions horizontalCentered="1"/>
  <pageMargins left="0.590551181102362" right="0.590551181102362" top="0.866141732283464" bottom="0.866141732283464" header="0.47244094488189" footer="0.590551181102362"/>
  <pageSetup paperSize="9" fitToHeight="0" orientation="landscape" blackAndWhite="1" horizontalDpi="300" verticalDpi="300"/>
  <headerFooter scaleWithDoc="0">
    <oddFooter>&amp;L&amp;"宋体,常规"&amp;11被评估单位填表人：
填表日期：2015年  月&amp;R&amp;"宋体,常规"&amp;11评估人员：</oddFooter>
  </headerFooter>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778">
    <pageSetUpPr fitToPage="1"/>
  </sheetPr>
  <dimension ref="A1:P86"/>
  <sheetViews>
    <sheetView view="pageBreakPreview" zoomScaleNormal="100" workbookViewId="0">
      <selection activeCell="L20" sqref="L20"/>
    </sheetView>
  </sheetViews>
  <sheetFormatPr defaultColWidth="9" defaultRowHeight="15.75" customHeight="1"/>
  <cols>
    <col min="1" max="1" width="7" style="48" customWidth="1"/>
    <col min="2" max="2" width="31.8333333333333" style="48" customWidth="1"/>
    <col min="3" max="3" width="17" style="48" customWidth="1"/>
    <col min="4" max="4" width="20.6666666666667" style="48" customWidth="1"/>
    <col min="5" max="5" width="21.3333333333333" style="48" customWidth="1"/>
    <col min="6" max="6" width="21" style="48" customWidth="1"/>
    <col min="7" max="16384" width="9" style="48"/>
  </cols>
  <sheetData>
    <row r="1" s="46" customFormat="1" ht="30" customHeight="1" spans="1:16">
      <c r="A1" s="49" t="s">
        <v>1389</v>
      </c>
      <c r="B1" s="79"/>
      <c r="C1" s="79"/>
      <c r="D1" s="79"/>
      <c r="E1" s="79"/>
      <c r="F1" s="79"/>
    </row>
    <row r="2" s="77" customFormat="1" ht="16.5" customHeight="1" spans="1:16">
      <c r="A2" s="50" t="str">
        <f>公用信息!E7</f>
        <v>评估基准日：2025年10月31日</v>
      </c>
      <c r="B2" s="50"/>
      <c r="C2" s="50"/>
      <c r="D2" s="50"/>
      <c r="E2" s="50"/>
      <c r="F2" s="50"/>
      <c r="G2" s="52"/>
      <c r="H2" s="52"/>
      <c r="I2" s="52"/>
      <c r="J2" s="52"/>
      <c r="K2" s="52"/>
      <c r="L2" s="52"/>
      <c r="M2" s="52"/>
      <c r="N2" s="52"/>
      <c r="O2" s="52"/>
    </row>
    <row r="3" s="77" customFormat="1" ht="16.5" customHeight="1" spans="1:16">
      <c r="A3" s="50"/>
      <c r="B3" s="50"/>
      <c r="C3" s="50"/>
      <c r="D3" s="50"/>
      <c r="E3" s="50"/>
      <c r="F3" s="53" t="s">
        <v>1390</v>
      </c>
      <c r="G3" s="52"/>
      <c r="H3" s="52"/>
      <c r="I3" s="52"/>
      <c r="J3" s="52"/>
      <c r="K3" s="52"/>
      <c r="L3" s="52"/>
      <c r="M3" s="52"/>
      <c r="N3" s="52"/>
      <c r="O3" s="52"/>
    </row>
    <row r="4" s="77" customFormat="1" ht="16.5" customHeight="1" spans="1:16">
      <c r="A4" s="54" t="str">
        <f>公用信息!E6</f>
        <v>被评估单位：杭州建德杭氧气体有限公司</v>
      </c>
      <c r="B4" s="54"/>
      <c r="C4" s="54"/>
      <c r="D4" s="52"/>
      <c r="E4" s="52"/>
      <c r="F4" s="55" t="e">
        <f>#REF!</f>
        <v>#REF!</v>
      </c>
      <c r="G4" s="52"/>
      <c r="H4" s="52"/>
      <c r="I4" s="52"/>
      <c r="J4" s="52"/>
      <c r="K4" s="52"/>
      <c r="L4" s="52"/>
      <c r="M4" s="52"/>
      <c r="N4" s="52"/>
      <c r="O4" s="52"/>
    </row>
    <row r="5" s="78" customFormat="1" ht="16.5" customHeight="1" spans="1:16">
      <c r="A5" s="56" t="s">
        <v>175</v>
      </c>
      <c r="B5" s="56" t="s">
        <v>1234</v>
      </c>
      <c r="C5" s="56" t="s">
        <v>316</v>
      </c>
      <c r="D5" s="57" t="s">
        <v>111</v>
      </c>
      <c r="E5" s="56" t="s">
        <v>112</v>
      </c>
      <c r="F5" s="56" t="s">
        <v>247</v>
      </c>
      <c r="G5" s="58"/>
      <c r="H5" s="58"/>
      <c r="I5" s="58"/>
      <c r="J5" s="58"/>
      <c r="K5" s="58"/>
      <c r="L5" s="58"/>
      <c r="M5" s="58"/>
      <c r="N5" s="58"/>
      <c r="O5" s="58"/>
      <c r="P5" s="80"/>
    </row>
    <row r="6" s="77" customFormat="1" ht="16.5" customHeight="1" spans="1:16">
      <c r="A6" s="56"/>
      <c r="B6" s="60"/>
      <c r="C6" s="61"/>
      <c r="D6" s="62"/>
      <c r="E6" s="62"/>
      <c r="F6" s="63"/>
      <c r="G6" s="64"/>
      <c r="H6" s="64"/>
      <c r="I6" s="64"/>
      <c r="J6" s="64"/>
      <c r="K6" s="64"/>
      <c r="L6" s="64"/>
      <c r="M6" s="64"/>
      <c r="N6" s="64"/>
      <c r="O6" s="64"/>
      <c r="P6" s="72"/>
    </row>
    <row r="7" s="77" customFormat="1" ht="16.5" customHeight="1" spans="1:16">
      <c r="A7" s="56"/>
      <c r="B7" s="60"/>
      <c r="C7" s="61"/>
      <c r="D7" s="62"/>
      <c r="E7" s="62"/>
      <c r="F7" s="63"/>
      <c r="G7" s="64"/>
      <c r="H7" s="64"/>
      <c r="I7" s="64"/>
      <c r="J7" s="64"/>
      <c r="K7" s="64"/>
      <c r="L7" s="64"/>
      <c r="M7" s="64"/>
      <c r="N7" s="64"/>
      <c r="O7" s="64"/>
      <c r="P7" s="72"/>
    </row>
    <row r="8" s="77" customFormat="1" ht="16.5" customHeight="1" spans="1:16">
      <c r="A8" s="56"/>
      <c r="B8" s="60"/>
      <c r="C8" s="61"/>
      <c r="D8" s="81"/>
      <c r="E8" s="82"/>
      <c r="F8" s="63"/>
      <c r="G8" s="64"/>
      <c r="H8" s="64"/>
      <c r="I8" s="64"/>
      <c r="J8" s="64"/>
      <c r="K8" s="64"/>
      <c r="L8" s="64"/>
      <c r="M8" s="64"/>
      <c r="N8" s="64"/>
      <c r="O8" s="64"/>
      <c r="P8" s="72"/>
    </row>
    <row r="9" s="77" customFormat="1" ht="16.5" customHeight="1" spans="1:16">
      <c r="A9" s="56"/>
      <c r="B9" s="60"/>
      <c r="C9" s="61"/>
      <c r="D9" s="81"/>
      <c r="E9" s="82"/>
      <c r="F9" s="63"/>
      <c r="G9" s="64"/>
      <c r="H9" s="64"/>
      <c r="I9" s="64"/>
      <c r="J9" s="64"/>
      <c r="K9" s="64"/>
      <c r="L9" s="64"/>
      <c r="M9" s="64"/>
      <c r="N9" s="64"/>
      <c r="O9" s="64"/>
      <c r="P9" s="72"/>
    </row>
    <row r="10" s="77" customFormat="1" ht="16.5" customHeight="1" spans="1:16">
      <c r="A10" s="56"/>
      <c r="B10" s="60"/>
      <c r="C10" s="61"/>
      <c r="D10" s="81"/>
      <c r="E10" s="82"/>
      <c r="F10" s="63"/>
      <c r="G10" s="64"/>
      <c r="H10" s="64"/>
      <c r="I10" s="64"/>
      <c r="J10" s="64"/>
      <c r="K10" s="64"/>
      <c r="L10" s="64"/>
      <c r="M10" s="64"/>
      <c r="N10" s="64"/>
      <c r="O10" s="64"/>
      <c r="P10" s="72"/>
    </row>
    <row r="11" s="77" customFormat="1" ht="16.5" customHeight="1" spans="1:16">
      <c r="A11" s="56"/>
      <c r="B11" s="60"/>
      <c r="C11" s="61"/>
      <c r="D11" s="81"/>
      <c r="E11" s="82"/>
      <c r="F11" s="63"/>
      <c r="G11" s="64"/>
      <c r="H11" s="64"/>
      <c r="I11" s="64"/>
      <c r="J11" s="64"/>
      <c r="K11" s="64"/>
      <c r="L11" s="64"/>
      <c r="M11" s="64"/>
      <c r="N11" s="64"/>
      <c r="O11" s="64"/>
      <c r="P11" s="72"/>
    </row>
    <row r="12" s="77" customFormat="1" ht="16.5" customHeight="1" spans="1:16">
      <c r="A12" s="56"/>
      <c r="B12" s="60"/>
      <c r="C12" s="61"/>
      <c r="D12" s="81"/>
      <c r="E12" s="82"/>
      <c r="F12" s="63"/>
      <c r="G12" s="64"/>
      <c r="H12" s="64"/>
      <c r="I12" s="64"/>
      <c r="J12" s="64"/>
      <c r="K12" s="64"/>
      <c r="L12" s="64"/>
      <c r="M12" s="64"/>
      <c r="N12" s="64"/>
      <c r="O12" s="64"/>
      <c r="P12" s="72"/>
    </row>
    <row r="13" s="77" customFormat="1" ht="16.5" customHeight="1" spans="1:16">
      <c r="A13" s="56"/>
      <c r="B13" s="60"/>
      <c r="C13" s="61"/>
      <c r="D13" s="81"/>
      <c r="E13" s="82"/>
      <c r="F13" s="63"/>
      <c r="G13" s="64"/>
      <c r="H13" s="64"/>
      <c r="I13" s="64"/>
      <c r="J13" s="64"/>
      <c r="K13" s="64"/>
      <c r="L13" s="64"/>
      <c r="M13" s="64"/>
      <c r="N13" s="64"/>
      <c r="O13" s="64"/>
      <c r="P13" s="72"/>
    </row>
    <row r="14" s="77" customFormat="1" ht="16.5" customHeight="1" spans="1:16">
      <c r="A14" s="56"/>
      <c r="B14" s="60"/>
      <c r="C14" s="61"/>
      <c r="D14" s="81"/>
      <c r="E14" s="82"/>
      <c r="F14" s="63"/>
      <c r="G14" s="64"/>
      <c r="H14" s="64"/>
      <c r="I14" s="64"/>
      <c r="J14" s="64"/>
      <c r="K14" s="64"/>
      <c r="L14" s="64"/>
      <c r="M14" s="64"/>
      <c r="N14" s="64"/>
      <c r="O14" s="64"/>
      <c r="P14" s="72"/>
    </row>
    <row r="15" s="77" customFormat="1" ht="16.5" customHeight="1" spans="1:16">
      <c r="A15" s="56"/>
      <c r="B15" s="60"/>
      <c r="C15" s="61"/>
      <c r="D15" s="81"/>
      <c r="E15" s="82"/>
      <c r="F15" s="63"/>
      <c r="G15" s="64"/>
      <c r="H15" s="64"/>
      <c r="I15" s="64"/>
      <c r="J15" s="64"/>
      <c r="K15" s="64"/>
      <c r="L15" s="64"/>
      <c r="M15" s="64"/>
      <c r="N15" s="64"/>
      <c r="O15" s="64"/>
      <c r="P15" s="72"/>
    </row>
    <row r="16" s="77" customFormat="1" ht="16.5" customHeight="1" spans="1:16">
      <c r="A16" s="56"/>
      <c r="B16" s="60"/>
      <c r="C16" s="61"/>
      <c r="D16" s="81"/>
      <c r="E16" s="82"/>
      <c r="F16" s="63"/>
      <c r="G16" s="64"/>
      <c r="H16" s="64"/>
      <c r="I16" s="64"/>
      <c r="J16" s="64"/>
      <c r="K16" s="64"/>
      <c r="L16" s="64"/>
      <c r="M16" s="64"/>
      <c r="N16" s="64"/>
      <c r="O16" s="64"/>
      <c r="P16" s="72"/>
    </row>
    <row r="17" s="77" customFormat="1" ht="16.5" customHeight="1" spans="1:16">
      <c r="A17" s="56"/>
      <c r="B17" s="60"/>
      <c r="C17" s="61"/>
      <c r="D17" s="81"/>
      <c r="E17" s="82"/>
      <c r="F17" s="63"/>
      <c r="G17" s="64"/>
      <c r="H17" s="64"/>
      <c r="I17" s="64"/>
      <c r="J17" s="64"/>
      <c r="K17" s="64"/>
      <c r="L17" s="64"/>
      <c r="M17" s="64"/>
      <c r="N17" s="64"/>
      <c r="O17" s="64"/>
      <c r="P17" s="72"/>
    </row>
    <row r="18" s="77" customFormat="1" ht="16.5" customHeight="1" spans="1:16">
      <c r="A18" s="56"/>
      <c r="B18" s="60"/>
      <c r="C18" s="61"/>
      <c r="D18" s="81"/>
      <c r="E18" s="82"/>
      <c r="F18" s="63"/>
      <c r="G18" s="64"/>
      <c r="H18" s="64"/>
      <c r="I18" s="64"/>
      <c r="J18" s="64"/>
      <c r="K18" s="64"/>
      <c r="L18" s="64"/>
      <c r="M18" s="64"/>
      <c r="N18" s="64"/>
      <c r="O18" s="64"/>
      <c r="P18" s="72"/>
    </row>
    <row r="19" s="77" customFormat="1" ht="16.5" customHeight="1" spans="1:16">
      <c r="A19" s="56"/>
      <c r="B19" s="60"/>
      <c r="C19" s="61"/>
      <c r="D19" s="81"/>
      <c r="E19" s="82"/>
      <c r="F19" s="63"/>
      <c r="G19" s="64"/>
      <c r="H19" s="64"/>
      <c r="I19" s="64"/>
      <c r="J19" s="64"/>
      <c r="K19" s="64"/>
      <c r="L19" s="64"/>
      <c r="M19" s="64"/>
      <c r="N19" s="64"/>
      <c r="O19" s="64"/>
      <c r="P19" s="72"/>
    </row>
    <row r="20" s="77" customFormat="1" ht="16.5" customHeight="1" spans="1:16">
      <c r="A20" s="56"/>
      <c r="B20" s="60"/>
      <c r="C20" s="61"/>
      <c r="D20" s="81"/>
      <c r="E20" s="82"/>
      <c r="F20" s="63"/>
      <c r="G20" s="64"/>
      <c r="H20" s="64"/>
      <c r="I20" s="64"/>
      <c r="J20" s="64"/>
      <c r="K20" s="64"/>
      <c r="L20" s="64"/>
      <c r="M20" s="64"/>
      <c r="N20" s="64"/>
      <c r="O20" s="64"/>
      <c r="P20" s="72"/>
    </row>
    <row r="21" s="77" customFormat="1" ht="16.5" customHeight="1" spans="1:16">
      <c r="A21" s="56"/>
      <c r="B21" s="60"/>
      <c r="C21" s="61"/>
      <c r="D21" s="81"/>
      <c r="E21" s="82"/>
      <c r="F21" s="63"/>
      <c r="G21" s="64"/>
      <c r="H21" s="64"/>
      <c r="I21" s="64"/>
      <c r="J21" s="64"/>
      <c r="K21" s="64"/>
      <c r="L21" s="64"/>
      <c r="M21" s="64"/>
      <c r="N21" s="64"/>
      <c r="O21" s="64"/>
      <c r="P21" s="72"/>
    </row>
    <row r="22" s="77" customFormat="1" ht="16.5" customHeight="1" spans="1:16">
      <c r="A22" s="56"/>
      <c r="B22" s="60"/>
      <c r="C22" s="61"/>
      <c r="D22" s="81"/>
      <c r="E22" s="82"/>
      <c r="F22" s="63"/>
      <c r="G22" s="64"/>
      <c r="H22" s="64"/>
      <c r="I22" s="64"/>
      <c r="J22" s="64"/>
      <c r="K22" s="64"/>
      <c r="L22" s="64"/>
      <c r="M22" s="64"/>
      <c r="N22" s="64"/>
      <c r="O22" s="64"/>
      <c r="P22" s="72"/>
    </row>
    <row r="23" s="77" customFormat="1" ht="16.5" customHeight="1" spans="1:16">
      <c r="A23" s="56"/>
      <c r="B23" s="60"/>
      <c r="C23" s="61"/>
      <c r="D23" s="81"/>
      <c r="E23" s="82"/>
      <c r="F23" s="63"/>
      <c r="G23" s="64"/>
      <c r="H23" s="64"/>
      <c r="I23" s="64"/>
      <c r="J23" s="64"/>
      <c r="K23" s="64"/>
      <c r="L23" s="64"/>
      <c r="M23" s="64"/>
      <c r="N23" s="64"/>
      <c r="O23" s="64"/>
      <c r="P23" s="72"/>
    </row>
    <row r="24" s="77" customFormat="1" ht="16.5" customHeight="1" spans="1:16">
      <c r="A24" s="56"/>
      <c r="B24" s="60"/>
      <c r="C24" s="61"/>
      <c r="D24" s="81"/>
      <c r="E24" s="82"/>
      <c r="F24" s="63"/>
      <c r="G24" s="64"/>
      <c r="H24" s="64"/>
      <c r="I24" s="64"/>
      <c r="J24" s="64"/>
      <c r="K24" s="64"/>
      <c r="L24" s="64"/>
      <c r="M24" s="64"/>
      <c r="N24" s="64"/>
      <c r="O24" s="64"/>
      <c r="P24" s="72"/>
    </row>
    <row r="25" s="77" customFormat="1" ht="16.5" customHeight="1" spans="1:16">
      <c r="A25" s="56"/>
      <c r="B25" s="60"/>
      <c r="C25" s="61"/>
      <c r="D25" s="81"/>
      <c r="E25" s="82"/>
      <c r="F25" s="63"/>
      <c r="G25" s="64"/>
      <c r="H25" s="64"/>
      <c r="I25" s="64"/>
      <c r="J25" s="64"/>
      <c r="K25" s="64"/>
      <c r="L25" s="64"/>
      <c r="M25" s="64"/>
      <c r="N25" s="64"/>
      <c r="O25" s="64"/>
      <c r="P25" s="72"/>
    </row>
    <row r="26" s="77" customFormat="1" ht="16.5" customHeight="1" spans="1:16">
      <c r="A26" s="56"/>
      <c r="B26" s="60"/>
      <c r="C26" s="61"/>
      <c r="D26" s="81"/>
      <c r="E26" s="82"/>
      <c r="F26" s="63"/>
      <c r="G26" s="64"/>
      <c r="H26" s="64"/>
      <c r="I26" s="64"/>
      <c r="J26" s="64"/>
      <c r="K26" s="64"/>
      <c r="L26" s="64"/>
      <c r="M26" s="64"/>
      <c r="N26" s="64"/>
      <c r="O26" s="64"/>
      <c r="P26" s="72"/>
    </row>
    <row r="27" s="77" customFormat="1" ht="16.5" customHeight="1" spans="1:16">
      <c r="A27" s="56"/>
      <c r="B27" s="60"/>
      <c r="C27" s="61"/>
      <c r="D27" s="81"/>
      <c r="E27" s="82"/>
      <c r="F27" s="63"/>
      <c r="G27" s="64"/>
      <c r="H27" s="64"/>
      <c r="I27" s="64"/>
      <c r="J27" s="64"/>
      <c r="K27" s="64"/>
      <c r="L27" s="64"/>
      <c r="M27" s="64"/>
      <c r="N27" s="64"/>
      <c r="O27" s="64"/>
      <c r="P27" s="72"/>
    </row>
    <row r="28" s="77" customFormat="1" ht="16.5" customHeight="1" spans="1:16">
      <c r="A28" s="67" t="s">
        <v>309</v>
      </c>
      <c r="B28" s="57"/>
      <c r="C28" s="61"/>
      <c r="D28" s="62">
        <f>SUM(D6:D27)</f>
        <v>0</v>
      </c>
      <c r="E28" s="62">
        <f>SUM(E6:E27)</f>
        <v>0</v>
      </c>
      <c r="F28" s="63"/>
      <c r="G28" s="64"/>
      <c r="H28" s="64"/>
      <c r="I28" s="64"/>
      <c r="J28" s="64"/>
      <c r="K28" s="64"/>
      <c r="L28" s="64"/>
      <c r="M28" s="64"/>
      <c r="N28" s="64"/>
      <c r="O28" s="64"/>
      <c r="P28" s="72"/>
    </row>
    <row r="29" customHeight="1" spans="1:16">
      <c r="A29" s="68"/>
      <c r="B29" s="68"/>
      <c r="C29" s="68"/>
      <c r="D29" s="68"/>
      <c r="E29" s="68"/>
      <c r="F29" s="68"/>
      <c r="G29" s="64"/>
      <c r="H29" s="64"/>
      <c r="I29" s="64"/>
      <c r="J29" s="64"/>
      <c r="K29" s="64"/>
      <c r="L29" s="64"/>
      <c r="M29" s="64"/>
      <c r="N29" s="64"/>
      <c r="O29" s="64"/>
      <c r="P29" s="65"/>
    </row>
    <row r="30" customHeight="1" spans="1:16">
      <c r="A30" s="71"/>
      <c r="B30" s="64"/>
      <c r="C30" s="64"/>
      <c r="D30" s="72" t="s">
        <v>113</v>
      </c>
      <c r="E30" s="73">
        <f>E28-D28</f>
        <v>0</v>
      </c>
      <c r="F30" s="64"/>
      <c r="G30" s="64"/>
      <c r="H30" s="64"/>
      <c r="I30" s="64"/>
      <c r="J30" s="64"/>
      <c r="K30" s="64"/>
      <c r="L30" s="64"/>
      <c r="M30" s="64"/>
      <c r="N30" s="64"/>
      <c r="O30" s="64"/>
      <c r="P30" s="65"/>
    </row>
    <row r="31" customHeight="1" spans="1:16">
      <c r="A31" s="64"/>
      <c r="B31" s="64"/>
      <c r="C31" s="64"/>
      <c r="D31" s="72" t="s">
        <v>1288</v>
      </c>
      <c r="E31" s="74" t="str">
        <f>IF(D28=0,"",E30/D28)</f>
        <v/>
      </c>
      <c r="F31" s="64"/>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sheetData>
  <mergeCells count="4">
    <mergeCell ref="A1:F1"/>
    <mergeCell ref="A2:F2"/>
    <mergeCell ref="A4:C4"/>
    <mergeCell ref="A28:B28"/>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677">
    <pageSetUpPr fitToPage="1"/>
  </sheetPr>
  <dimension ref="A1:P86"/>
  <sheetViews>
    <sheetView view="pageBreakPreview" zoomScaleNormal="100" workbookViewId="0">
      <selection activeCell="L20" sqref="L20"/>
    </sheetView>
  </sheetViews>
  <sheetFormatPr defaultColWidth="9" defaultRowHeight="15.75" customHeight="1"/>
  <cols>
    <col min="1" max="1" width="7" style="48" customWidth="1"/>
    <col min="2" max="2" width="27" style="48" customWidth="1"/>
    <col min="3" max="3" width="15.5" style="48" customWidth="1"/>
    <col min="4" max="4" width="17" style="48" customWidth="1"/>
    <col min="5" max="5" width="19.5" style="48" customWidth="1"/>
    <col min="6" max="6" width="18.8333333333333" style="48" customWidth="1"/>
    <col min="7" max="7" width="17.8333333333333" style="48" customWidth="1"/>
    <col min="8" max="16384" width="9" style="48"/>
  </cols>
  <sheetData>
    <row r="1" s="46" customFormat="1" ht="30" customHeight="1" spans="1:16">
      <c r="A1" s="49" t="s">
        <v>1391</v>
      </c>
      <c r="B1" s="49"/>
      <c r="C1" s="49"/>
      <c r="D1" s="49"/>
      <c r="E1" s="49"/>
      <c r="F1" s="49"/>
      <c r="G1" s="49"/>
    </row>
    <row r="2" ht="16.5" customHeight="1" spans="1:16">
      <c r="A2" s="50" t="str">
        <f>公用信息!E7</f>
        <v>评估基准日：2025年10月31日</v>
      </c>
      <c r="B2" s="50"/>
      <c r="C2" s="50"/>
      <c r="D2" s="50"/>
      <c r="E2" s="50"/>
      <c r="F2" s="50"/>
      <c r="G2" s="51"/>
      <c r="H2" s="52"/>
      <c r="I2" s="52"/>
      <c r="J2" s="52"/>
      <c r="K2" s="52"/>
      <c r="L2" s="52"/>
      <c r="M2" s="52"/>
      <c r="N2" s="52"/>
      <c r="O2" s="52"/>
    </row>
    <row r="3" ht="16.5" customHeight="1" spans="1:16">
      <c r="A3" s="50"/>
      <c r="B3" s="50"/>
      <c r="C3" s="50"/>
      <c r="D3" s="50"/>
      <c r="E3" s="50"/>
      <c r="F3" s="50"/>
      <c r="G3" s="53" t="s">
        <v>1392</v>
      </c>
      <c r="H3" s="52"/>
      <c r="I3" s="52"/>
      <c r="J3" s="52"/>
      <c r="K3" s="52"/>
      <c r="L3" s="52"/>
      <c r="M3" s="52"/>
      <c r="N3" s="52"/>
      <c r="O3" s="52"/>
    </row>
    <row r="4" ht="16.5" customHeight="1" spans="1:16">
      <c r="A4" s="54" t="str">
        <f>公用信息!E6</f>
        <v>被评估单位：杭州建德杭氧气体有限公司</v>
      </c>
      <c r="B4" s="54"/>
      <c r="C4" s="54"/>
      <c r="D4" s="54"/>
      <c r="E4" s="52"/>
      <c r="F4" s="52"/>
      <c r="G4" s="55" t="e">
        <f>#REF!</f>
        <v>#REF!</v>
      </c>
      <c r="H4" s="52"/>
      <c r="I4" s="52"/>
      <c r="J4" s="52"/>
      <c r="K4" s="52"/>
      <c r="L4" s="52"/>
      <c r="M4" s="52"/>
      <c r="N4" s="52"/>
      <c r="O4" s="52"/>
    </row>
    <row r="5" s="47" customFormat="1" ht="16.5" customHeight="1" spans="1:16">
      <c r="A5" s="56" t="s">
        <v>175</v>
      </c>
      <c r="B5" s="56" t="s">
        <v>306</v>
      </c>
      <c r="C5" s="56" t="s">
        <v>316</v>
      </c>
      <c r="D5" s="56" t="s">
        <v>412</v>
      </c>
      <c r="E5" s="57" t="s">
        <v>111</v>
      </c>
      <c r="F5" s="56" t="s">
        <v>112</v>
      </c>
      <c r="G5" s="56" t="s">
        <v>247</v>
      </c>
      <c r="H5" s="58"/>
      <c r="I5" s="58"/>
      <c r="J5" s="58"/>
      <c r="K5" s="58"/>
      <c r="L5" s="58"/>
      <c r="M5" s="58"/>
      <c r="N5" s="58"/>
      <c r="O5" s="58"/>
      <c r="P5" s="59"/>
    </row>
    <row r="6" ht="16.5" customHeight="1" spans="1:16">
      <c r="A6" s="56"/>
      <c r="B6" s="60"/>
      <c r="C6" s="61"/>
      <c r="D6" s="56"/>
      <c r="E6" s="62"/>
      <c r="F6" s="62"/>
      <c r="G6" s="63"/>
      <c r="H6" s="64"/>
      <c r="I6" s="64"/>
      <c r="J6" s="64"/>
      <c r="K6" s="64"/>
      <c r="L6" s="64"/>
      <c r="M6" s="64"/>
      <c r="N6" s="64"/>
      <c r="O6" s="64"/>
      <c r="P6" s="65"/>
    </row>
    <row r="7" ht="16.5" customHeight="1" spans="1:16">
      <c r="A7" s="56"/>
      <c r="B7" s="60"/>
      <c r="C7" s="61"/>
      <c r="D7" s="56"/>
      <c r="E7" s="62"/>
      <c r="F7" s="62"/>
      <c r="G7" s="63"/>
      <c r="H7" s="64"/>
      <c r="I7" s="64"/>
      <c r="J7" s="64"/>
      <c r="K7" s="64"/>
      <c r="L7" s="64"/>
      <c r="M7" s="64"/>
      <c r="N7" s="64"/>
      <c r="O7" s="64"/>
      <c r="P7" s="65"/>
    </row>
    <row r="8" ht="16.5" customHeight="1" spans="1:16">
      <c r="A8" s="56"/>
      <c r="B8" s="60"/>
      <c r="C8" s="61"/>
      <c r="D8" s="56"/>
      <c r="E8" s="66"/>
      <c r="F8" s="62"/>
      <c r="G8" s="63"/>
      <c r="H8" s="64"/>
      <c r="I8" s="64"/>
      <c r="J8" s="64"/>
      <c r="K8" s="64"/>
      <c r="L8" s="64"/>
      <c r="M8" s="64"/>
      <c r="N8" s="64"/>
      <c r="O8" s="64"/>
      <c r="P8" s="65"/>
    </row>
    <row r="9" ht="16.5" customHeight="1" spans="1:16">
      <c r="A9" s="56"/>
      <c r="B9" s="60"/>
      <c r="C9" s="61"/>
      <c r="D9" s="56"/>
      <c r="E9" s="66"/>
      <c r="F9" s="62"/>
      <c r="G9" s="63"/>
      <c r="H9" s="64"/>
      <c r="I9" s="64"/>
      <c r="J9" s="64"/>
      <c r="K9" s="64"/>
      <c r="L9" s="64"/>
      <c r="M9" s="64"/>
      <c r="N9" s="64"/>
      <c r="O9" s="64"/>
      <c r="P9" s="65"/>
    </row>
    <row r="10" ht="16.5" customHeight="1" spans="1:16">
      <c r="A10" s="56"/>
      <c r="B10" s="60"/>
      <c r="C10" s="61"/>
      <c r="D10" s="56"/>
      <c r="E10" s="66"/>
      <c r="F10" s="62"/>
      <c r="G10" s="63"/>
      <c r="H10" s="64"/>
      <c r="I10" s="64"/>
      <c r="J10" s="64"/>
      <c r="K10" s="64"/>
      <c r="L10" s="64"/>
      <c r="M10" s="64"/>
      <c r="N10" s="64"/>
      <c r="O10" s="64"/>
      <c r="P10" s="65"/>
    </row>
    <row r="11" ht="16.5" customHeight="1" spans="1:16">
      <c r="A11" s="56"/>
      <c r="B11" s="60"/>
      <c r="C11" s="61"/>
      <c r="D11" s="56"/>
      <c r="E11" s="66"/>
      <c r="F11" s="62"/>
      <c r="G11" s="63"/>
      <c r="H11" s="64"/>
      <c r="I11" s="64"/>
      <c r="J11" s="64"/>
      <c r="K11" s="64"/>
      <c r="L11" s="64"/>
      <c r="M11" s="64"/>
      <c r="N11" s="64"/>
      <c r="O11" s="64"/>
      <c r="P11" s="65"/>
    </row>
    <row r="12" ht="16.5" customHeight="1" spans="1:16">
      <c r="A12" s="56"/>
      <c r="B12" s="60"/>
      <c r="C12" s="61"/>
      <c r="D12" s="56"/>
      <c r="E12" s="66"/>
      <c r="F12" s="62"/>
      <c r="G12" s="63"/>
      <c r="H12" s="64"/>
      <c r="I12" s="64"/>
      <c r="J12" s="64"/>
      <c r="K12" s="64"/>
      <c r="L12" s="64"/>
      <c r="M12" s="64"/>
      <c r="N12" s="64"/>
      <c r="O12" s="64"/>
      <c r="P12" s="65"/>
    </row>
    <row r="13" ht="16.5" customHeight="1" spans="1:16">
      <c r="A13" s="56"/>
      <c r="B13" s="60"/>
      <c r="C13" s="61"/>
      <c r="D13" s="56"/>
      <c r="E13" s="66"/>
      <c r="F13" s="62"/>
      <c r="G13" s="63"/>
      <c r="H13" s="64"/>
      <c r="I13" s="64"/>
      <c r="J13" s="64"/>
      <c r="K13" s="64"/>
      <c r="L13" s="64"/>
      <c r="M13" s="64"/>
      <c r="N13" s="64"/>
      <c r="O13" s="64"/>
      <c r="P13" s="65"/>
    </row>
    <row r="14" ht="16.5" customHeight="1" spans="1:16">
      <c r="A14" s="56"/>
      <c r="B14" s="60"/>
      <c r="C14" s="61"/>
      <c r="D14" s="56"/>
      <c r="E14" s="66"/>
      <c r="F14" s="62"/>
      <c r="G14" s="63"/>
      <c r="H14" s="64"/>
      <c r="I14" s="64"/>
      <c r="J14" s="64"/>
      <c r="K14" s="64"/>
      <c r="L14" s="64"/>
      <c r="M14" s="64"/>
      <c r="N14" s="64"/>
      <c r="O14" s="64"/>
      <c r="P14" s="65"/>
    </row>
    <row r="15" ht="16.5" customHeight="1" spans="1:16">
      <c r="A15" s="56"/>
      <c r="B15" s="60"/>
      <c r="C15" s="61"/>
      <c r="D15" s="56"/>
      <c r="E15" s="66"/>
      <c r="F15" s="62"/>
      <c r="G15" s="63"/>
      <c r="H15" s="64"/>
      <c r="I15" s="64"/>
      <c r="J15" s="64"/>
      <c r="K15" s="64"/>
      <c r="L15" s="64"/>
      <c r="M15" s="64"/>
      <c r="N15" s="64"/>
      <c r="O15" s="64"/>
      <c r="P15" s="65"/>
    </row>
    <row r="16" ht="16.5" customHeight="1" spans="1:16">
      <c r="A16" s="56"/>
      <c r="B16" s="60"/>
      <c r="C16" s="61"/>
      <c r="D16" s="56"/>
      <c r="E16" s="66"/>
      <c r="F16" s="62"/>
      <c r="G16" s="63"/>
      <c r="H16" s="64"/>
      <c r="I16" s="64"/>
      <c r="J16" s="64"/>
      <c r="K16" s="64"/>
      <c r="L16" s="64"/>
      <c r="M16" s="64"/>
      <c r="N16" s="64"/>
      <c r="O16" s="64"/>
      <c r="P16" s="65"/>
    </row>
    <row r="17" ht="16.5" customHeight="1" spans="1:16">
      <c r="A17" s="56"/>
      <c r="B17" s="60"/>
      <c r="C17" s="61"/>
      <c r="D17" s="56"/>
      <c r="E17" s="66"/>
      <c r="F17" s="62"/>
      <c r="G17" s="63"/>
      <c r="H17" s="64"/>
      <c r="I17" s="64"/>
      <c r="J17" s="64"/>
      <c r="K17" s="64"/>
      <c r="L17" s="64"/>
      <c r="M17" s="64"/>
      <c r="N17" s="64"/>
      <c r="O17" s="64"/>
      <c r="P17" s="65"/>
    </row>
    <row r="18" ht="16.5" customHeight="1" spans="1:16">
      <c r="A18" s="56"/>
      <c r="B18" s="60"/>
      <c r="C18" s="61"/>
      <c r="D18" s="56"/>
      <c r="E18" s="66"/>
      <c r="F18" s="62"/>
      <c r="G18" s="63"/>
      <c r="H18" s="64"/>
      <c r="I18" s="64"/>
      <c r="J18" s="64"/>
      <c r="K18" s="64"/>
      <c r="L18" s="64"/>
      <c r="M18" s="64"/>
      <c r="N18" s="64"/>
      <c r="O18" s="64"/>
      <c r="P18" s="65"/>
    </row>
    <row r="19" ht="16.5" customHeight="1" spans="1:16">
      <c r="A19" s="56"/>
      <c r="B19" s="60"/>
      <c r="C19" s="61"/>
      <c r="D19" s="56"/>
      <c r="E19" s="66"/>
      <c r="F19" s="62"/>
      <c r="G19" s="63"/>
      <c r="H19" s="64"/>
      <c r="I19" s="64"/>
      <c r="J19" s="64"/>
      <c r="K19" s="64"/>
      <c r="L19" s="64"/>
      <c r="M19" s="64"/>
      <c r="N19" s="64"/>
      <c r="O19" s="64"/>
      <c r="P19" s="65"/>
    </row>
    <row r="20" ht="16.5" customHeight="1" spans="1:16">
      <c r="A20" s="56"/>
      <c r="B20" s="60"/>
      <c r="C20" s="61"/>
      <c r="D20" s="56"/>
      <c r="E20" s="66"/>
      <c r="F20" s="62"/>
      <c r="G20" s="63"/>
      <c r="H20" s="64"/>
      <c r="I20" s="64"/>
      <c r="J20" s="64"/>
      <c r="K20" s="64"/>
      <c r="L20" s="64"/>
      <c r="M20" s="64"/>
      <c r="N20" s="64"/>
      <c r="O20" s="64"/>
      <c r="P20" s="65"/>
    </row>
    <row r="21" ht="16.5" customHeight="1" spans="1:16">
      <c r="A21" s="56"/>
      <c r="B21" s="60"/>
      <c r="C21" s="61"/>
      <c r="D21" s="56"/>
      <c r="E21" s="66"/>
      <c r="F21" s="62"/>
      <c r="G21" s="63"/>
      <c r="H21" s="64"/>
      <c r="I21" s="64"/>
      <c r="J21" s="64"/>
      <c r="K21" s="64"/>
      <c r="L21" s="64"/>
      <c r="M21" s="64"/>
      <c r="N21" s="64"/>
      <c r="O21" s="64"/>
      <c r="P21" s="65"/>
    </row>
    <row r="22" ht="16.5" customHeight="1" spans="1:16">
      <c r="A22" s="56"/>
      <c r="B22" s="60"/>
      <c r="C22" s="61"/>
      <c r="D22" s="56"/>
      <c r="E22" s="66"/>
      <c r="F22" s="62"/>
      <c r="G22" s="63"/>
      <c r="H22" s="64"/>
      <c r="I22" s="64"/>
      <c r="J22" s="64"/>
      <c r="K22" s="64"/>
      <c r="L22" s="64"/>
      <c r="M22" s="64"/>
      <c r="N22" s="64"/>
      <c r="O22" s="64"/>
      <c r="P22" s="65"/>
    </row>
    <row r="23" ht="16.5" customHeight="1" spans="1:16">
      <c r="A23" s="56"/>
      <c r="B23" s="60"/>
      <c r="C23" s="61"/>
      <c r="D23" s="56"/>
      <c r="E23" s="66"/>
      <c r="F23" s="62"/>
      <c r="G23" s="63"/>
      <c r="H23" s="64"/>
      <c r="I23" s="64"/>
      <c r="J23" s="64"/>
      <c r="K23" s="64"/>
      <c r="L23" s="64"/>
      <c r="M23" s="64"/>
      <c r="N23" s="64"/>
      <c r="O23" s="64"/>
      <c r="P23" s="65"/>
    </row>
    <row r="24" ht="16.5" customHeight="1" spans="1:16">
      <c r="A24" s="56"/>
      <c r="B24" s="60"/>
      <c r="C24" s="61"/>
      <c r="D24" s="56"/>
      <c r="E24" s="66"/>
      <c r="F24" s="62"/>
      <c r="G24" s="63"/>
      <c r="H24" s="64"/>
      <c r="I24" s="64"/>
      <c r="J24" s="64"/>
      <c r="K24" s="64"/>
      <c r="L24" s="64"/>
      <c r="M24" s="64"/>
      <c r="N24" s="64"/>
      <c r="O24" s="64"/>
      <c r="P24" s="65"/>
    </row>
    <row r="25" ht="16.5" customHeight="1" spans="1:16">
      <c r="A25" s="56"/>
      <c r="B25" s="60"/>
      <c r="C25" s="61"/>
      <c r="D25" s="56"/>
      <c r="E25" s="66"/>
      <c r="F25" s="62"/>
      <c r="G25" s="63"/>
      <c r="H25" s="64"/>
      <c r="I25" s="64"/>
      <c r="J25" s="64"/>
      <c r="K25" s="64"/>
      <c r="L25" s="64"/>
      <c r="M25" s="64"/>
      <c r="N25" s="64"/>
      <c r="O25" s="64"/>
      <c r="P25" s="65"/>
    </row>
    <row r="26" ht="16.5" customHeight="1" spans="1:16">
      <c r="A26" s="56"/>
      <c r="B26" s="60"/>
      <c r="C26" s="61"/>
      <c r="D26" s="56"/>
      <c r="E26" s="66"/>
      <c r="F26" s="62"/>
      <c r="G26" s="63"/>
      <c r="H26" s="64"/>
      <c r="I26" s="64"/>
      <c r="J26" s="64"/>
      <c r="K26" s="64"/>
      <c r="L26" s="64"/>
      <c r="M26" s="64"/>
      <c r="N26" s="64"/>
      <c r="O26" s="64"/>
      <c r="P26" s="65"/>
    </row>
    <row r="27" ht="16.5" customHeight="1" spans="1:16">
      <c r="A27" s="56"/>
      <c r="B27" s="60"/>
      <c r="C27" s="61"/>
      <c r="D27" s="56"/>
      <c r="E27" s="66"/>
      <c r="F27" s="62"/>
      <c r="G27" s="63"/>
      <c r="H27" s="64"/>
      <c r="I27" s="64"/>
      <c r="J27" s="64"/>
      <c r="K27" s="64"/>
      <c r="L27" s="64"/>
      <c r="M27" s="64"/>
      <c r="N27" s="64"/>
      <c r="O27" s="64"/>
      <c r="P27" s="65"/>
    </row>
    <row r="28" ht="16.5" customHeight="1" spans="1:16">
      <c r="A28" s="67" t="s">
        <v>309</v>
      </c>
      <c r="B28" s="57"/>
      <c r="C28" s="61"/>
      <c r="D28" s="56"/>
      <c r="E28" s="62">
        <f>SUM(E6:E27)</f>
        <v>0</v>
      </c>
      <c r="F28" s="62">
        <f>SUM(F6:F27)</f>
        <v>0</v>
      </c>
      <c r="G28" s="63"/>
      <c r="H28" s="64"/>
      <c r="I28" s="64"/>
      <c r="J28" s="64"/>
      <c r="K28" s="64"/>
      <c r="L28" s="64"/>
      <c r="M28" s="64"/>
      <c r="N28" s="64"/>
      <c r="O28" s="64"/>
      <c r="P28" s="65"/>
    </row>
    <row r="29" customHeight="1" spans="1:16">
      <c r="A29" s="68"/>
      <c r="B29" s="68"/>
      <c r="C29" s="68"/>
      <c r="D29" s="68"/>
      <c r="E29" s="69"/>
      <c r="F29" s="70"/>
      <c r="G29" s="68"/>
      <c r="H29" s="64"/>
      <c r="I29" s="64"/>
      <c r="J29" s="64"/>
      <c r="K29" s="64"/>
      <c r="L29" s="64"/>
      <c r="M29" s="64"/>
      <c r="N29" s="64"/>
      <c r="O29" s="64"/>
      <c r="P29" s="65"/>
    </row>
    <row r="30" customHeight="1" spans="1:16">
      <c r="A30" s="71"/>
      <c r="B30" s="64"/>
      <c r="C30" s="64"/>
      <c r="D30" s="64"/>
      <c r="E30" s="72" t="s">
        <v>113</v>
      </c>
      <c r="F30" s="73">
        <f>F28-E28</f>
        <v>0</v>
      </c>
      <c r="G30" s="64"/>
      <c r="H30" s="64"/>
      <c r="I30" s="64"/>
      <c r="J30" s="64"/>
      <c r="K30" s="64"/>
      <c r="L30" s="64"/>
      <c r="M30" s="64"/>
      <c r="N30" s="64"/>
      <c r="O30" s="64"/>
      <c r="P30" s="65"/>
    </row>
    <row r="31" customHeight="1" spans="1:16">
      <c r="A31" s="64"/>
      <c r="B31" s="64"/>
      <c r="C31" s="64"/>
      <c r="D31" s="64"/>
      <c r="E31" s="72" t="s">
        <v>1288</v>
      </c>
      <c r="F31" s="74" t="str">
        <f>IF(E28=0,"",F30/E28)</f>
        <v/>
      </c>
      <c r="G31" s="64"/>
      <c r="H31" s="64"/>
      <c r="I31" s="64"/>
      <c r="J31" s="64"/>
      <c r="K31" s="64"/>
      <c r="L31" s="64"/>
      <c r="M31" s="64"/>
      <c r="N31" s="64"/>
      <c r="O31" s="64"/>
      <c r="P31" s="65"/>
    </row>
    <row r="32" customHeight="1" spans="1:16">
      <c r="A32" s="64"/>
      <c r="B32" s="64"/>
      <c r="C32" s="64"/>
      <c r="D32" s="64"/>
      <c r="E32" s="64"/>
      <c r="F32" s="64"/>
      <c r="G32" s="64"/>
      <c r="H32" s="64"/>
      <c r="I32" s="64"/>
      <c r="J32" s="64"/>
      <c r="K32" s="64"/>
      <c r="L32" s="64"/>
      <c r="M32" s="64"/>
      <c r="N32" s="64"/>
      <c r="O32" s="64"/>
      <c r="P32" s="65"/>
    </row>
    <row r="33" customHeight="1" spans="1:16">
      <c r="A33" s="64"/>
      <c r="B33" s="64"/>
      <c r="C33" s="64"/>
      <c r="D33" s="64"/>
      <c r="E33" s="64"/>
      <c r="F33" s="64"/>
      <c r="G33" s="64"/>
      <c r="H33" s="64"/>
      <c r="I33" s="64"/>
      <c r="J33" s="64"/>
      <c r="K33" s="64"/>
      <c r="L33" s="64"/>
      <c r="M33" s="64"/>
      <c r="N33" s="64"/>
      <c r="O33" s="64"/>
      <c r="P33" s="65"/>
    </row>
    <row r="34" customHeight="1" spans="1:16">
      <c r="A34" s="64"/>
      <c r="B34" s="64"/>
      <c r="C34" s="64"/>
      <c r="D34" s="64"/>
      <c r="E34" s="64"/>
      <c r="F34" s="64"/>
      <c r="G34" s="64"/>
      <c r="H34" s="64"/>
      <c r="I34" s="64"/>
      <c r="J34" s="64"/>
      <c r="K34" s="64"/>
      <c r="L34" s="64"/>
      <c r="M34" s="64"/>
      <c r="N34" s="64"/>
      <c r="O34" s="64"/>
      <c r="P34" s="65"/>
    </row>
    <row r="35" customHeight="1" spans="1:16">
      <c r="A35" s="64"/>
      <c r="B35" s="64"/>
      <c r="C35" s="64"/>
      <c r="D35" s="64"/>
      <c r="E35" s="64"/>
      <c r="F35" s="64"/>
      <c r="G35" s="64"/>
      <c r="H35" s="64"/>
      <c r="I35" s="64"/>
      <c r="J35" s="64"/>
      <c r="K35" s="64"/>
      <c r="L35" s="64"/>
      <c r="M35" s="64"/>
      <c r="N35" s="64"/>
      <c r="O35" s="64"/>
      <c r="P35" s="65"/>
    </row>
    <row r="36" customHeight="1" spans="1:16">
      <c r="A36" s="64"/>
      <c r="B36" s="64"/>
      <c r="C36" s="64"/>
      <c r="D36" s="64"/>
      <c r="E36" s="64"/>
      <c r="F36" s="64"/>
      <c r="G36" s="64"/>
      <c r="H36" s="64"/>
      <c r="I36" s="64"/>
      <c r="J36" s="64"/>
      <c r="K36" s="64"/>
      <c r="L36" s="64"/>
      <c r="M36" s="64"/>
      <c r="N36" s="64"/>
      <c r="O36" s="64"/>
      <c r="P36" s="65"/>
    </row>
    <row r="37" customHeight="1" spans="1:16">
      <c r="A37" s="64"/>
      <c r="B37" s="64"/>
      <c r="C37" s="64"/>
      <c r="D37" s="64"/>
      <c r="E37" s="64"/>
      <c r="F37" s="64"/>
      <c r="G37" s="64"/>
      <c r="H37" s="64"/>
      <c r="I37" s="64"/>
      <c r="J37" s="64"/>
      <c r="K37" s="64"/>
      <c r="L37" s="64"/>
      <c r="M37" s="64"/>
      <c r="N37" s="64"/>
      <c r="O37" s="64"/>
      <c r="P37" s="65"/>
    </row>
    <row r="38" customHeight="1" spans="1:16">
      <c r="A38" s="64"/>
      <c r="B38" s="64"/>
      <c r="C38" s="64"/>
      <c r="D38" s="64"/>
      <c r="E38" s="64"/>
      <c r="F38" s="64"/>
      <c r="G38" s="64"/>
      <c r="H38" s="64"/>
      <c r="I38" s="64"/>
      <c r="J38" s="64"/>
      <c r="K38" s="64"/>
      <c r="L38" s="64"/>
      <c r="M38" s="64"/>
      <c r="N38" s="64"/>
      <c r="O38" s="64"/>
      <c r="P38" s="65"/>
    </row>
    <row r="39" customHeight="1" spans="1:16">
      <c r="A39" s="64"/>
      <c r="B39" s="64"/>
      <c r="C39" s="64"/>
      <c r="D39" s="64"/>
      <c r="E39" s="64"/>
      <c r="F39" s="64"/>
      <c r="G39" s="64"/>
      <c r="H39" s="64"/>
      <c r="I39" s="64"/>
      <c r="J39" s="64"/>
      <c r="K39" s="64"/>
      <c r="L39" s="64"/>
      <c r="M39" s="64"/>
      <c r="N39" s="64"/>
      <c r="O39" s="64"/>
      <c r="P39" s="65"/>
    </row>
    <row r="40" customHeight="1" spans="1:16">
      <c r="A40" s="64"/>
      <c r="B40" s="64"/>
      <c r="C40" s="64"/>
      <c r="D40" s="64"/>
      <c r="E40" s="64"/>
      <c r="F40" s="64"/>
      <c r="G40" s="64"/>
      <c r="H40" s="64"/>
      <c r="I40" s="64"/>
      <c r="J40" s="64"/>
      <c r="K40" s="64"/>
      <c r="L40" s="64"/>
      <c r="M40" s="64"/>
      <c r="N40" s="64"/>
      <c r="O40" s="64"/>
      <c r="P40" s="65"/>
    </row>
    <row r="41" customHeight="1" spans="1:16">
      <c r="A41" s="64"/>
      <c r="B41" s="64"/>
      <c r="C41" s="64"/>
      <c r="D41" s="64"/>
      <c r="E41" s="64"/>
      <c r="F41" s="64"/>
      <c r="G41" s="64"/>
      <c r="H41" s="64"/>
      <c r="I41" s="64"/>
      <c r="J41" s="64"/>
      <c r="K41" s="64"/>
      <c r="L41" s="64"/>
      <c r="M41" s="64"/>
      <c r="N41" s="64"/>
      <c r="O41" s="64"/>
      <c r="P41" s="65"/>
    </row>
    <row r="42" customHeight="1" spans="1:16">
      <c r="A42" s="64"/>
      <c r="B42" s="64"/>
      <c r="C42" s="64"/>
      <c r="D42" s="64"/>
      <c r="E42" s="64"/>
      <c r="F42" s="64"/>
      <c r="G42" s="64"/>
      <c r="H42" s="64"/>
      <c r="I42" s="64"/>
      <c r="J42" s="64"/>
      <c r="K42" s="64"/>
      <c r="L42" s="64"/>
      <c r="M42" s="64"/>
      <c r="N42" s="64"/>
      <c r="O42" s="64"/>
      <c r="P42" s="65"/>
    </row>
    <row r="43" customHeight="1" spans="1:16">
      <c r="A43" s="64"/>
      <c r="B43" s="64"/>
      <c r="C43" s="64"/>
      <c r="D43" s="64"/>
      <c r="E43" s="64"/>
      <c r="F43" s="64"/>
      <c r="G43" s="64"/>
      <c r="H43" s="64"/>
      <c r="I43" s="64"/>
      <c r="J43" s="64"/>
      <c r="K43" s="64"/>
      <c r="L43" s="64"/>
      <c r="M43" s="64"/>
      <c r="N43" s="64"/>
      <c r="O43" s="64"/>
      <c r="P43" s="65"/>
    </row>
    <row r="44" customHeight="1" spans="1:16">
      <c r="A44" s="64"/>
      <c r="B44" s="64"/>
      <c r="C44" s="64"/>
      <c r="D44" s="64"/>
      <c r="E44" s="64"/>
      <c r="F44" s="64"/>
      <c r="G44" s="64"/>
      <c r="H44" s="64"/>
      <c r="I44" s="64"/>
      <c r="J44" s="64"/>
      <c r="K44" s="64"/>
      <c r="L44" s="64"/>
      <c r="M44" s="64"/>
      <c r="N44" s="64"/>
      <c r="O44" s="64"/>
      <c r="P44" s="65"/>
    </row>
    <row r="45" customHeight="1" spans="1:16">
      <c r="A45" s="64"/>
      <c r="B45" s="64"/>
      <c r="C45" s="64"/>
      <c r="D45" s="64"/>
      <c r="E45" s="64"/>
      <c r="F45" s="64"/>
      <c r="G45" s="64"/>
      <c r="H45" s="64"/>
      <c r="I45" s="64"/>
      <c r="J45" s="64"/>
      <c r="K45" s="64"/>
      <c r="L45" s="64"/>
      <c r="M45" s="64"/>
      <c r="N45" s="64"/>
      <c r="O45" s="64"/>
      <c r="P45" s="65"/>
    </row>
    <row r="46" customHeight="1" spans="1:16">
      <c r="A46" s="64"/>
      <c r="B46" s="64"/>
      <c r="C46" s="64"/>
      <c r="D46" s="64"/>
      <c r="E46" s="64"/>
      <c r="F46" s="64"/>
      <c r="G46" s="64"/>
      <c r="H46" s="64"/>
      <c r="I46" s="64"/>
      <c r="J46" s="64"/>
      <c r="K46" s="64"/>
      <c r="L46" s="64"/>
      <c r="M46" s="64"/>
      <c r="N46" s="64"/>
      <c r="O46" s="64"/>
      <c r="P46" s="65"/>
    </row>
    <row r="47" customHeight="1" spans="1:16">
      <c r="A47" s="64"/>
      <c r="B47" s="64"/>
      <c r="C47" s="64"/>
      <c r="D47" s="64"/>
      <c r="E47" s="64"/>
      <c r="F47" s="64"/>
      <c r="G47" s="64"/>
      <c r="H47" s="64"/>
      <c r="I47" s="64"/>
      <c r="J47" s="64"/>
      <c r="K47" s="64"/>
      <c r="L47" s="64"/>
      <c r="M47" s="64"/>
      <c r="N47" s="64"/>
      <c r="O47" s="64"/>
      <c r="P47" s="65"/>
    </row>
    <row r="48" customHeight="1" spans="1:16">
      <c r="A48" s="64"/>
      <c r="B48" s="64"/>
      <c r="C48" s="64"/>
      <c r="D48" s="64"/>
      <c r="E48" s="64"/>
      <c r="F48" s="64"/>
      <c r="G48" s="64"/>
      <c r="H48" s="64"/>
      <c r="I48" s="64"/>
      <c r="J48" s="64"/>
      <c r="K48" s="64"/>
      <c r="L48" s="64"/>
      <c r="M48" s="64"/>
      <c r="N48" s="64"/>
      <c r="O48" s="64"/>
      <c r="P48" s="65"/>
    </row>
    <row r="49" customHeight="1" spans="1:16">
      <c r="A49" s="64"/>
      <c r="B49" s="64"/>
      <c r="C49" s="64"/>
      <c r="D49" s="64"/>
      <c r="E49" s="64"/>
      <c r="F49" s="64"/>
      <c r="G49" s="64"/>
      <c r="H49" s="64"/>
      <c r="I49" s="64"/>
      <c r="J49" s="64"/>
      <c r="K49" s="64"/>
      <c r="L49" s="64"/>
      <c r="M49" s="64"/>
      <c r="N49" s="64"/>
      <c r="O49" s="64"/>
      <c r="P49" s="65"/>
    </row>
    <row r="50" customHeight="1" spans="1:16">
      <c r="A50" s="64"/>
      <c r="B50" s="64"/>
      <c r="C50" s="64"/>
      <c r="D50" s="64"/>
      <c r="E50" s="64"/>
      <c r="F50" s="64"/>
      <c r="G50" s="64"/>
      <c r="H50" s="64"/>
      <c r="I50" s="64"/>
      <c r="J50" s="64"/>
      <c r="K50" s="64"/>
      <c r="L50" s="64"/>
      <c r="M50" s="64"/>
      <c r="N50" s="64"/>
      <c r="O50" s="64"/>
      <c r="P50" s="65"/>
    </row>
    <row r="51" customHeight="1" spans="1:16">
      <c r="A51" s="64"/>
      <c r="B51" s="64"/>
      <c r="C51" s="64"/>
      <c r="D51" s="64"/>
      <c r="E51" s="64"/>
      <c r="F51" s="64"/>
      <c r="G51" s="64"/>
      <c r="H51" s="64"/>
      <c r="I51" s="64"/>
      <c r="J51" s="64"/>
      <c r="K51" s="64"/>
      <c r="L51" s="64"/>
      <c r="M51" s="64"/>
      <c r="N51" s="64"/>
      <c r="O51" s="64"/>
      <c r="P51" s="65"/>
    </row>
    <row r="52" customHeight="1" spans="1:16">
      <c r="A52" s="64"/>
      <c r="B52" s="64"/>
      <c r="C52" s="64"/>
      <c r="D52" s="64"/>
      <c r="E52" s="64"/>
      <c r="F52" s="64"/>
      <c r="G52" s="64"/>
      <c r="H52" s="64"/>
      <c r="I52" s="64"/>
      <c r="J52" s="64"/>
      <c r="K52" s="64"/>
      <c r="L52" s="64"/>
      <c r="M52" s="64"/>
      <c r="N52" s="64"/>
      <c r="O52" s="64"/>
      <c r="P52" s="65"/>
    </row>
    <row r="53" customHeight="1" spans="1:16">
      <c r="A53" s="64"/>
      <c r="B53" s="64"/>
      <c r="C53" s="64"/>
      <c r="D53" s="64"/>
      <c r="E53" s="64"/>
      <c r="F53" s="64"/>
      <c r="G53" s="64"/>
      <c r="H53" s="64"/>
      <c r="I53" s="64"/>
      <c r="J53" s="64"/>
      <c r="K53" s="64"/>
      <c r="L53" s="64"/>
      <c r="M53" s="64"/>
      <c r="N53" s="64"/>
      <c r="O53" s="64"/>
      <c r="P53" s="65"/>
    </row>
    <row r="54" customHeight="1" spans="1:16">
      <c r="A54" s="64"/>
      <c r="B54" s="64"/>
      <c r="C54" s="64"/>
      <c r="D54" s="64"/>
      <c r="E54" s="64"/>
      <c r="F54" s="64"/>
      <c r="G54" s="64"/>
      <c r="H54" s="64"/>
      <c r="I54" s="64"/>
      <c r="J54" s="64"/>
      <c r="K54" s="64"/>
      <c r="L54" s="64"/>
      <c r="M54" s="64"/>
      <c r="N54" s="64"/>
      <c r="O54" s="64"/>
      <c r="P54" s="65"/>
    </row>
    <row r="55" customHeight="1" spans="1:16">
      <c r="A55" s="64"/>
      <c r="B55" s="64"/>
      <c r="C55" s="64"/>
      <c r="D55" s="64"/>
      <c r="E55" s="64"/>
      <c r="F55" s="64"/>
      <c r="G55" s="64"/>
      <c r="H55" s="64"/>
      <c r="I55" s="64"/>
      <c r="J55" s="64"/>
      <c r="K55" s="64"/>
      <c r="L55" s="64"/>
      <c r="M55" s="64"/>
      <c r="N55" s="64"/>
      <c r="O55" s="64"/>
      <c r="P55" s="65"/>
    </row>
    <row r="56" customHeight="1" spans="1:16">
      <c r="A56" s="64"/>
      <c r="B56" s="64"/>
      <c r="C56" s="64"/>
      <c r="D56" s="64"/>
      <c r="E56" s="64"/>
      <c r="F56" s="64"/>
      <c r="G56" s="64"/>
      <c r="H56" s="64"/>
      <c r="I56" s="64"/>
      <c r="J56" s="64"/>
      <c r="K56" s="64"/>
      <c r="L56" s="64"/>
      <c r="M56" s="64"/>
      <c r="N56" s="64"/>
      <c r="O56" s="64"/>
      <c r="P56" s="65"/>
    </row>
    <row r="57" customHeight="1" spans="1:16">
      <c r="A57" s="64"/>
      <c r="B57" s="64"/>
      <c r="C57" s="64"/>
      <c r="D57" s="64"/>
      <c r="E57" s="64"/>
      <c r="F57" s="64"/>
      <c r="G57" s="64"/>
      <c r="H57" s="64"/>
      <c r="I57" s="64"/>
      <c r="J57" s="64"/>
      <c r="K57" s="64"/>
      <c r="L57" s="64"/>
      <c r="M57" s="64"/>
      <c r="N57" s="64"/>
      <c r="O57" s="64"/>
      <c r="P57" s="65"/>
    </row>
    <row r="58" customHeight="1" spans="1:16">
      <c r="A58" s="64"/>
      <c r="B58" s="64"/>
      <c r="C58" s="64"/>
      <c r="D58" s="64"/>
      <c r="E58" s="64"/>
      <c r="F58" s="64"/>
      <c r="G58" s="64"/>
      <c r="H58" s="64"/>
      <c r="I58" s="64"/>
      <c r="J58" s="64"/>
      <c r="K58" s="64"/>
      <c r="L58" s="64"/>
      <c r="M58" s="64"/>
      <c r="N58" s="64"/>
      <c r="O58" s="64"/>
      <c r="P58" s="65"/>
    </row>
    <row r="59" customHeight="1" spans="1:16">
      <c r="A59" s="64"/>
      <c r="B59" s="64"/>
      <c r="C59" s="64"/>
      <c r="D59" s="64"/>
      <c r="E59" s="64"/>
      <c r="F59" s="64"/>
      <c r="G59" s="64"/>
      <c r="H59" s="64"/>
      <c r="I59" s="64"/>
      <c r="J59" s="64"/>
      <c r="K59" s="64"/>
      <c r="L59" s="64"/>
      <c r="M59" s="64"/>
      <c r="N59" s="64"/>
      <c r="O59" s="64"/>
      <c r="P59" s="65"/>
    </row>
    <row r="60" customHeight="1" spans="1:16">
      <c r="A60" s="64"/>
      <c r="B60" s="64"/>
      <c r="C60" s="64"/>
      <c r="D60" s="64"/>
      <c r="E60" s="64"/>
      <c r="F60" s="64"/>
      <c r="G60" s="64"/>
      <c r="H60" s="64"/>
      <c r="I60" s="64"/>
      <c r="J60" s="64"/>
      <c r="K60" s="64"/>
      <c r="L60" s="64"/>
      <c r="M60" s="64"/>
      <c r="N60" s="64"/>
      <c r="O60" s="64"/>
      <c r="P60" s="65"/>
    </row>
    <row r="61" customHeight="1" spans="1:16">
      <c r="A61" s="64"/>
      <c r="B61" s="64"/>
      <c r="C61" s="64"/>
      <c r="D61" s="64"/>
      <c r="E61" s="64"/>
      <c r="F61" s="64"/>
      <c r="G61" s="64"/>
      <c r="H61" s="64"/>
      <c r="I61" s="64"/>
      <c r="J61" s="64"/>
      <c r="K61" s="64"/>
      <c r="L61" s="64"/>
      <c r="M61" s="64"/>
      <c r="N61" s="64"/>
      <c r="O61" s="64"/>
      <c r="P61" s="65"/>
    </row>
    <row r="62" customHeight="1" spans="1:16">
      <c r="A62" s="64"/>
      <c r="B62" s="64"/>
      <c r="C62" s="64"/>
      <c r="D62" s="64"/>
      <c r="E62" s="64"/>
      <c r="F62" s="64"/>
      <c r="G62" s="64"/>
      <c r="H62" s="64"/>
      <c r="I62" s="64"/>
      <c r="J62" s="64"/>
      <c r="K62" s="64"/>
      <c r="L62" s="64"/>
      <c r="M62" s="64"/>
      <c r="N62" s="64"/>
      <c r="O62" s="64"/>
      <c r="P62" s="65"/>
    </row>
    <row r="63" customHeight="1" spans="1:16">
      <c r="A63" s="64"/>
      <c r="B63" s="64"/>
      <c r="C63" s="64"/>
      <c r="D63" s="64"/>
      <c r="E63" s="64"/>
      <c r="F63" s="64"/>
      <c r="G63" s="64"/>
      <c r="H63" s="64"/>
      <c r="I63" s="64"/>
      <c r="J63" s="64"/>
      <c r="K63" s="64"/>
      <c r="L63" s="64"/>
      <c r="M63" s="64"/>
      <c r="N63" s="64"/>
      <c r="O63" s="64"/>
      <c r="P63" s="65"/>
    </row>
    <row r="64" customHeight="1" spans="1:16">
      <c r="A64" s="64"/>
      <c r="B64" s="64"/>
      <c r="C64" s="64"/>
      <c r="D64" s="64"/>
      <c r="E64" s="64"/>
      <c r="F64" s="64"/>
      <c r="G64" s="64"/>
      <c r="H64" s="64"/>
      <c r="I64" s="64"/>
      <c r="J64" s="64"/>
      <c r="K64" s="64"/>
      <c r="L64" s="64"/>
      <c r="M64" s="64"/>
      <c r="N64" s="64"/>
      <c r="O64" s="64"/>
      <c r="P64" s="65"/>
    </row>
    <row r="65" customHeight="1" spans="1:16">
      <c r="A65" s="64"/>
      <c r="B65" s="64"/>
      <c r="C65" s="64"/>
      <c r="D65" s="64"/>
      <c r="E65" s="64"/>
      <c r="F65" s="64"/>
      <c r="G65" s="64"/>
      <c r="H65" s="64"/>
      <c r="I65" s="64"/>
      <c r="J65" s="64"/>
      <c r="K65" s="64"/>
      <c r="L65" s="64"/>
      <c r="M65" s="64"/>
      <c r="N65" s="64"/>
      <c r="O65" s="64"/>
      <c r="P65" s="65"/>
    </row>
    <row r="66" customHeight="1" spans="1:16">
      <c r="A66" s="64"/>
      <c r="B66" s="64"/>
      <c r="C66" s="64"/>
      <c r="D66" s="64"/>
      <c r="E66" s="64"/>
      <c r="F66" s="64"/>
      <c r="G66" s="64"/>
      <c r="H66" s="64"/>
      <c r="I66" s="64"/>
      <c r="J66" s="64"/>
      <c r="K66" s="64"/>
      <c r="L66" s="64"/>
      <c r="M66" s="64"/>
      <c r="N66" s="64"/>
      <c r="O66" s="64"/>
      <c r="P66" s="65"/>
    </row>
    <row r="67" customHeight="1" spans="1:16">
      <c r="A67" s="64"/>
      <c r="B67" s="64"/>
      <c r="C67" s="64"/>
      <c r="D67" s="64"/>
      <c r="E67" s="64"/>
      <c r="F67" s="64"/>
      <c r="G67" s="64"/>
      <c r="H67" s="64"/>
      <c r="I67" s="64"/>
      <c r="J67" s="64"/>
      <c r="K67" s="64"/>
      <c r="L67" s="64"/>
      <c r="M67" s="64"/>
      <c r="N67" s="64"/>
      <c r="O67" s="64"/>
      <c r="P67" s="65"/>
    </row>
    <row r="68" customHeight="1" spans="1:16">
      <c r="A68" s="64"/>
      <c r="B68" s="64"/>
      <c r="C68" s="64"/>
      <c r="D68" s="64"/>
      <c r="E68" s="64"/>
      <c r="F68" s="64"/>
      <c r="G68" s="64"/>
      <c r="H68" s="64"/>
      <c r="I68" s="64"/>
      <c r="J68" s="64"/>
      <c r="K68" s="64"/>
      <c r="L68" s="64"/>
      <c r="M68" s="64"/>
      <c r="N68" s="64"/>
      <c r="O68" s="64"/>
      <c r="P68" s="65"/>
    </row>
    <row r="69" customHeight="1" spans="1:16">
      <c r="A69" s="64"/>
      <c r="B69" s="64"/>
      <c r="C69" s="64"/>
      <c r="D69" s="64"/>
      <c r="E69" s="64"/>
      <c r="F69" s="64"/>
      <c r="G69" s="64"/>
      <c r="H69" s="64"/>
      <c r="I69" s="64"/>
      <c r="J69" s="64"/>
      <c r="K69" s="64"/>
      <c r="L69" s="64"/>
      <c r="M69" s="64"/>
      <c r="N69" s="64"/>
      <c r="O69" s="64"/>
      <c r="P69" s="65"/>
    </row>
    <row r="70" customHeight="1" spans="1:16">
      <c r="A70" s="64"/>
      <c r="B70" s="64"/>
      <c r="C70" s="64"/>
      <c r="D70" s="64"/>
      <c r="E70" s="64"/>
      <c r="F70" s="64"/>
      <c r="G70" s="64"/>
      <c r="H70" s="64"/>
      <c r="I70" s="64"/>
      <c r="J70" s="64"/>
      <c r="K70" s="64"/>
      <c r="L70" s="64"/>
      <c r="M70" s="64"/>
      <c r="N70" s="64"/>
      <c r="O70" s="64"/>
      <c r="P70" s="65"/>
    </row>
    <row r="71" customHeight="1" spans="1:16">
      <c r="A71" s="64"/>
      <c r="B71" s="64"/>
      <c r="C71" s="64"/>
      <c r="D71" s="64"/>
      <c r="E71" s="64"/>
      <c r="F71" s="64"/>
      <c r="G71" s="64"/>
      <c r="H71" s="64"/>
      <c r="I71" s="64"/>
      <c r="J71" s="64"/>
      <c r="K71" s="64"/>
      <c r="L71" s="64"/>
      <c r="M71" s="64"/>
      <c r="N71" s="64"/>
      <c r="O71" s="64"/>
      <c r="P71" s="65"/>
    </row>
    <row r="72" customHeight="1" spans="1:16">
      <c r="A72" s="75"/>
      <c r="B72" s="75"/>
      <c r="C72" s="75"/>
      <c r="D72" s="75"/>
      <c r="E72" s="75"/>
      <c r="F72" s="75"/>
      <c r="G72" s="75"/>
      <c r="H72" s="75"/>
      <c r="I72" s="75"/>
      <c r="J72" s="75"/>
      <c r="K72" s="75"/>
      <c r="L72" s="75"/>
      <c r="M72" s="75"/>
      <c r="N72" s="75"/>
      <c r="O72" s="75"/>
      <c r="P72" s="65"/>
    </row>
    <row r="73" customHeight="1" spans="1:16">
      <c r="A73" s="75"/>
      <c r="B73" s="75"/>
      <c r="C73" s="75"/>
      <c r="D73" s="75"/>
      <c r="E73" s="75"/>
      <c r="F73" s="75"/>
      <c r="G73" s="75"/>
      <c r="H73" s="75"/>
      <c r="I73" s="75"/>
      <c r="J73" s="75"/>
      <c r="K73" s="75"/>
      <c r="L73" s="75"/>
      <c r="M73" s="75"/>
      <c r="N73" s="75"/>
      <c r="O73" s="75"/>
      <c r="P73" s="65"/>
    </row>
    <row r="74" customHeight="1" spans="1:16">
      <c r="A74" s="75"/>
      <c r="B74" s="75"/>
      <c r="C74" s="75"/>
      <c r="D74" s="75"/>
      <c r="E74" s="75"/>
      <c r="F74" s="75"/>
      <c r="G74" s="75"/>
      <c r="H74" s="75"/>
      <c r="I74" s="75"/>
      <c r="J74" s="75"/>
      <c r="K74" s="75"/>
      <c r="L74" s="75"/>
      <c r="M74" s="75"/>
      <c r="N74" s="75"/>
      <c r="O74" s="75"/>
      <c r="P74" s="65"/>
    </row>
    <row r="75" customHeight="1" spans="1:16">
      <c r="A75" s="75"/>
      <c r="B75" s="75"/>
      <c r="C75" s="75"/>
      <c r="D75" s="75"/>
      <c r="E75" s="75"/>
      <c r="F75" s="75"/>
      <c r="G75" s="75"/>
      <c r="H75" s="75"/>
      <c r="I75" s="75"/>
      <c r="J75" s="75"/>
      <c r="K75" s="75"/>
      <c r="L75" s="75"/>
      <c r="M75" s="75"/>
      <c r="N75" s="75"/>
      <c r="O75" s="75"/>
      <c r="P75" s="65"/>
    </row>
    <row r="76" customHeight="1" spans="1:16">
      <c r="A76" s="75"/>
      <c r="B76" s="75"/>
      <c r="C76" s="75"/>
      <c r="D76" s="75"/>
      <c r="E76" s="75"/>
      <c r="F76" s="75"/>
      <c r="G76" s="75"/>
      <c r="H76" s="75"/>
      <c r="I76" s="75"/>
      <c r="J76" s="75"/>
      <c r="K76" s="75"/>
      <c r="L76" s="75"/>
      <c r="M76" s="75"/>
      <c r="N76" s="75"/>
      <c r="O76" s="75"/>
      <c r="P76" s="65"/>
    </row>
    <row r="77" customHeight="1" spans="1:16">
      <c r="A77" s="76"/>
      <c r="B77" s="76"/>
      <c r="C77" s="76"/>
      <c r="D77" s="76"/>
      <c r="E77" s="76"/>
      <c r="F77" s="76"/>
      <c r="G77" s="76"/>
      <c r="H77" s="76"/>
      <c r="I77" s="76"/>
      <c r="J77" s="76"/>
      <c r="K77" s="76"/>
      <c r="L77" s="76"/>
      <c r="M77" s="76"/>
      <c r="N77" s="76"/>
      <c r="O77" s="76"/>
    </row>
    <row r="78" customHeight="1" spans="1:16">
      <c r="A78" s="76"/>
      <c r="B78" s="76"/>
      <c r="C78" s="76"/>
      <c r="D78" s="76"/>
      <c r="E78" s="76"/>
      <c r="F78" s="76"/>
      <c r="G78" s="76"/>
      <c r="H78" s="76"/>
      <c r="I78" s="76"/>
      <c r="J78" s="76"/>
      <c r="K78" s="76"/>
      <c r="L78" s="76"/>
      <c r="M78" s="76"/>
      <c r="N78" s="76"/>
      <c r="O78" s="76"/>
    </row>
    <row r="79" customHeight="1" spans="1:16">
      <c r="A79" s="76"/>
      <c r="B79" s="76"/>
      <c r="C79" s="76"/>
      <c r="D79" s="76"/>
      <c r="E79" s="76"/>
      <c r="F79" s="76"/>
      <c r="G79" s="76"/>
      <c r="H79" s="76"/>
      <c r="I79" s="76"/>
      <c r="J79" s="76"/>
      <c r="K79" s="76"/>
      <c r="L79" s="76"/>
      <c r="M79" s="76"/>
      <c r="N79" s="76"/>
      <c r="O79" s="76"/>
    </row>
    <row r="80" customHeight="1" spans="1:16">
      <c r="A80" s="76"/>
      <c r="B80" s="76"/>
      <c r="C80" s="76"/>
      <c r="D80" s="76"/>
      <c r="E80" s="76"/>
      <c r="F80" s="76"/>
      <c r="G80" s="76"/>
      <c r="H80" s="76"/>
      <c r="I80" s="76"/>
      <c r="J80" s="76"/>
      <c r="K80" s="76"/>
      <c r="L80" s="76"/>
      <c r="M80" s="76"/>
      <c r="N80" s="76"/>
      <c r="O80" s="76"/>
    </row>
    <row r="81" customHeight="1" spans="1:15">
      <c r="A81" s="76"/>
      <c r="B81" s="76"/>
      <c r="C81" s="76"/>
      <c r="D81" s="76"/>
      <c r="E81" s="76"/>
      <c r="F81" s="76"/>
      <c r="G81" s="76"/>
      <c r="H81" s="76"/>
      <c r="I81" s="76"/>
      <c r="J81" s="76"/>
      <c r="K81" s="76"/>
      <c r="L81" s="76"/>
      <c r="M81" s="76"/>
      <c r="N81" s="76"/>
      <c r="O81" s="76"/>
    </row>
    <row r="82" customHeight="1" spans="1:15">
      <c r="A82" s="76"/>
      <c r="B82" s="76"/>
      <c r="C82" s="76"/>
      <c r="D82" s="76"/>
      <c r="E82" s="76"/>
      <c r="F82" s="76"/>
      <c r="G82" s="76"/>
      <c r="H82" s="76"/>
      <c r="I82" s="76"/>
      <c r="J82" s="76"/>
      <c r="K82" s="76"/>
      <c r="L82" s="76"/>
      <c r="M82" s="76"/>
      <c r="N82" s="76"/>
      <c r="O82" s="76"/>
    </row>
    <row r="83" customHeight="1" spans="1:15">
      <c r="A83" s="76"/>
      <c r="B83" s="76"/>
      <c r="C83" s="76"/>
      <c r="D83" s="76"/>
      <c r="E83" s="76"/>
      <c r="F83" s="76"/>
      <c r="G83" s="76"/>
      <c r="H83" s="76"/>
      <c r="I83" s="76"/>
      <c r="J83" s="76"/>
      <c r="K83" s="76"/>
      <c r="L83" s="76"/>
      <c r="M83" s="76"/>
      <c r="N83" s="76"/>
      <c r="O83" s="76"/>
    </row>
    <row r="84" customHeight="1" spans="1:15">
      <c r="A84" s="76"/>
      <c r="B84" s="76"/>
      <c r="C84" s="76"/>
      <c r="D84" s="76"/>
      <c r="E84" s="76"/>
      <c r="F84" s="76"/>
      <c r="G84" s="76"/>
      <c r="H84" s="76"/>
      <c r="I84" s="76"/>
      <c r="J84" s="76"/>
      <c r="K84" s="76"/>
      <c r="L84" s="76"/>
      <c r="M84" s="76"/>
      <c r="N84" s="76"/>
      <c r="O84" s="76"/>
    </row>
    <row r="85" customHeight="1" spans="1:15">
      <c r="A85" s="76"/>
      <c r="B85" s="76"/>
      <c r="C85" s="76"/>
      <c r="D85" s="76"/>
      <c r="E85" s="76"/>
      <c r="F85" s="76"/>
      <c r="G85" s="76"/>
      <c r="H85" s="76"/>
      <c r="I85" s="76"/>
      <c r="J85" s="76"/>
      <c r="K85" s="76"/>
      <c r="L85" s="76"/>
      <c r="M85" s="76"/>
      <c r="N85" s="76"/>
      <c r="O85" s="76"/>
    </row>
    <row r="86" customHeight="1" spans="1:15">
      <c r="A86" s="76"/>
      <c r="B86" s="76"/>
      <c r="C86" s="76"/>
      <c r="D86" s="76"/>
      <c r="E86" s="76"/>
      <c r="F86" s="76"/>
      <c r="G86" s="76"/>
      <c r="H86" s="76"/>
      <c r="I86" s="76"/>
      <c r="J86" s="76"/>
      <c r="K86" s="76"/>
      <c r="L86" s="76"/>
      <c r="M86" s="76"/>
      <c r="N86" s="76"/>
      <c r="O86" s="76"/>
    </row>
  </sheetData>
  <mergeCells count="4">
    <mergeCell ref="A1:G1"/>
    <mergeCell ref="A2:G2"/>
    <mergeCell ref="A4:D4"/>
    <mergeCell ref="A28:B28"/>
  </mergeCells>
  <printOptions horizontalCentered="1"/>
  <pageMargins left="0.590551181102362" right="0.590551181102362" top="0.866141732283464" bottom="0.866141732283464" header="0.47244094488189" footer="0.590551181102362"/>
  <pageSetup paperSize="9" fitToHeight="0" orientation="landscape" blackAndWhite="1"/>
  <headerFooter scaleWithDoc="0">
    <oddFooter>&amp;L&amp;"宋体,常规"&amp;11被评估单位填表人：
填表日期：2015年  月&amp;R&amp;"宋体,常规"&amp;11评估人员：</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58" master="" otherUserPermission="visible"/>
  <rangeList sheetStid="161" master="" otherUserPermission="visible"/>
  <rangeList sheetStid="1" master="" otherUserPermission="visible"/>
  <rangeList sheetStid="3" master="" otherUserPermission="visible"/>
  <rangeList sheetStid="157"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21" master="" otherUserPermission="visible"/>
  <rangeList sheetStid="98" master="" otherUserPermission="visible"/>
  <rangeList sheetStid="164" master="" otherUserPermission="visible"/>
  <rangeList sheetStid="165" master="" otherUserPermission="visible"/>
  <rangeList sheetStid="174" master="" otherUserPermission="visible"/>
  <rangeList sheetStid="14" master="" otherUserPermission="visible"/>
  <rangeList sheetStid="16" master="" otherUserPermission="visible"/>
  <rangeList sheetStid="166" master="" otherUserPermission="visible"/>
  <rangeList sheetStid="167" master="" otherUserPermission="visible"/>
  <rangeList sheetStid="168" master="" otherUserPermission="visible"/>
  <rangeList sheetStid="17" master="" otherUserPermission="visible"/>
  <rangeList sheetStid="19" master="" otherUserPermission="visible"/>
  <rangeList sheetStid="18" master="" otherUserPermission="visible"/>
  <rangeList sheetStid="20" master="" otherUserPermission="visible"/>
  <rangeList sheetStid="100" master="" otherUserPermission="visible"/>
  <rangeList sheetStid="23" master="" otherUserPermission="visible"/>
  <rangeList sheetStid="99" master="" otherUserPermission="visible"/>
  <rangeList sheetStid="116" master="" otherUserPermission="visible"/>
  <rangeList sheetStid="26" master="" otherUserPermission="visible"/>
  <rangeList sheetStid="177" master="" otherUserPermission="visible"/>
  <rangeList sheetStid="13" master="" otherUserPermission="visible"/>
  <rangeList sheetStid="31" master="" otherUserPermission="visible"/>
  <rangeList sheetStid="32" master="" otherUserPermission="visible"/>
  <rangeList sheetStid="150" master="" otherUserPermission="visible"/>
  <rangeList sheetStid="35" master="" otherUserPermission="visible"/>
  <rangeList sheetStid="180" master="" otherUserPermission="visible"/>
  <rangeList sheetStid="127" master="" otherUserPermission="visible"/>
  <rangeList sheetStid="36" master="" otherUserPermission="visible"/>
  <rangeList sheetStid="124" master="" otherUserPermission="visible"/>
  <rangeList sheetStid="181" master="" otherUserPermission="visible"/>
  <rangeList sheetStid="182" master="" otherUserPermission="visible"/>
  <rangeList sheetStid="183" master="" otherUserPermission="visible"/>
  <rangeList sheetStid="184" master="" otherUserPermission="visible"/>
  <rangeList sheetStid="126" master="" otherUserPermission="visible"/>
  <rangeList sheetStid="154" master="" otherUserPermission="visible"/>
  <rangeList sheetStid="156" master="" otherUserPermission="visible"/>
  <rangeList sheetStid="155" master="" otherUserPermission="visible"/>
  <rangeList sheetStid="37" master="" otherUserPermission="visible"/>
  <rangeList sheetStid="38" master="" otherUserPermission="visible"/>
  <rangeList sheetStid="39" master="" otherUserPermission="visible"/>
  <rangeList sheetStid="40" master="" otherUserPermission="visible"/>
  <rangeList sheetStid="41" master="" otherUserPermission="visible"/>
  <rangeList sheetStid="188" master="" otherUserPermission="visible"/>
  <rangeList sheetStid="187" master="" otherUserPermission="visible"/>
  <rangeList sheetStid="47" master="" otherUserPermission="visible"/>
  <rangeList sheetStid="128" master="" otherUserPermission="visible"/>
  <rangeList sheetStid="45" master="" otherUserPermission="visible"/>
  <rangeList sheetStid="46" master="" otherUserPermission="visible"/>
  <rangeList sheetStid="44" master="" otherUserPermission="visible"/>
  <rangeList sheetStid="129" master="" otherUserPermission="visible"/>
  <rangeList sheetStid="130" master="" otherUserPermission="visible"/>
  <rangeList sheetStid="178" master="" otherUserPermission="visible"/>
  <rangeList sheetStid="131" master="" otherUserPermission="visible"/>
  <rangeList sheetStid="49" master="" otherUserPermission="visible"/>
  <rangeList sheetStid="152" master="" otherUserPermission="visible"/>
  <rangeList sheetStid="50" master="" otherUserPermission="visible"/>
  <rangeList sheetStid="151" master="" otherUserPermission="visible"/>
  <rangeList sheetStid="133" master="" otherUserPermission="visible"/>
  <rangeList sheetStid="52" master="" otherUserPermission="visible"/>
  <rangeList sheetStid="54" master="" otherUserPermission="visible"/>
  <rangeList sheetStid="53" master="" otherUserPermission="visible"/>
  <rangeList sheetStid="55" master="" otherUserPermission="visible"/>
  <rangeList sheetStid="56" master="" otherUserPermission="visible"/>
  <rangeList sheetStid="134" master="" otherUserPermission="visible"/>
  <rangeList sheetStid="57" master="" otherUserPermission="visible"/>
  <rangeList sheetStid="169" master="" otherUserPermission="visible"/>
  <rangeList sheetStid="170" master="" otherUserPermission="visible"/>
  <rangeList sheetStid="59" master="" otherUserPermission="visible"/>
  <rangeList sheetStid="179" master="" otherUserPermission="visible"/>
  <rangeList sheetStid="62" master="" otherUserPermission="visible"/>
  <rangeList sheetStid="64" master="" otherUserPermission="visible"/>
  <rangeList sheetStid="61" master="" otherUserPermission="visible"/>
  <rangeList sheetStid="171" master="" otherUserPermission="visible"/>
  <rangeList sheetStid="172" master="" otherUserPermission="visible"/>
  <rangeList sheetStid="173" master="" otherUserPermission="visible"/>
  <rangeList sheetStid="65" master="" otherUserPermission="visible"/>
  <rangeList sheetStid="68" master="" otherUserPermission="visible"/>
  <rangeList sheetStid="69" master="" otherUserPermission="visible"/>
  <rangeList sheetStid="70" master="" otherUserPermission="visible"/>
  <rangeList sheetStid="71" master="" otherUserPermission="visible"/>
  <rangeList sheetStid="110" master="" otherUserPermission="visible"/>
  <rangeList sheetStid="176" master="" otherUserPermission="visible"/>
  <rangeList sheetStid="73" master="" otherUserPermission="visible"/>
  <rangeList sheetStid="185" master="" otherUserPermission="visible"/>
  <rangeList sheetStid="136" master="" otherUserPermission="visible"/>
  <rangeList sheetStid="111" master="" otherUserPermission="visible"/>
  <rangeList sheetStid="76" master="" otherUserPermission="visible"/>
  <rangeList sheetStid="96" master="" otherUserPermission="visible"/>
  <rangeList sheetStid="159" master="" otherUserPermission="visible"/>
  <rangeList sheetStid="7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conqueror</Company>
  <Application>Microsoft Macintosh Excel</Application>
  <HeadingPairs>
    <vt:vector size="2" baseType="variant">
      <vt:variant>
        <vt:lpstr>工作表</vt:lpstr>
      </vt:variant>
      <vt:variant>
        <vt:i4>101</vt:i4>
      </vt:variant>
    </vt:vector>
  </HeadingPairs>
  <TitlesOfParts>
    <vt:vector size="101" baseType="lpstr">
      <vt:lpstr>公用信息</vt:lpstr>
      <vt:lpstr>报告用表</vt:lpstr>
      <vt:lpstr>1-汇总表</vt:lpstr>
      <vt:lpstr>3-流动资产汇总</vt:lpstr>
      <vt:lpstr>表3-1货币资金汇总表</vt:lpstr>
      <vt:lpstr>3-1-1现金</vt:lpstr>
      <vt:lpstr>3-1-2银行存款</vt:lpstr>
      <vt:lpstr>3-1-3其他货币资金</vt:lpstr>
      <vt:lpstr>3-2交易性金融资产汇总</vt:lpstr>
      <vt:lpstr>3-2-1-股票</vt:lpstr>
      <vt:lpstr>3-2-2-债券</vt:lpstr>
      <vt:lpstr>3-2-3-基金</vt:lpstr>
      <vt:lpstr>3-3衍生金融资产</vt:lpstr>
      <vt:lpstr>3-4应收票据</vt:lpstr>
      <vt:lpstr>3-5应收账款</vt:lpstr>
      <vt:lpstr>3-6应收款项融资</vt:lpstr>
      <vt:lpstr>3-7预付款项</vt:lpstr>
      <vt:lpstr>3-8其他应收款汇总</vt:lpstr>
      <vt:lpstr>3-8-1应收利息</vt:lpstr>
      <vt:lpstr>3-8-2应收股利</vt:lpstr>
      <vt:lpstr>3-8-3其他应收款 </vt:lpstr>
      <vt:lpstr>3-9存货汇总</vt:lpstr>
      <vt:lpstr>3-9-1材料采购（在途物资）</vt:lpstr>
      <vt:lpstr>3-9-2原材料</vt:lpstr>
      <vt:lpstr>3-9-3在库周转材料</vt:lpstr>
      <vt:lpstr>3-9-4委托加工物资</vt:lpstr>
      <vt:lpstr>3-9-5产成品（库存商品）</vt:lpstr>
      <vt:lpstr>3-9-6在产品（自制半成品）</vt:lpstr>
      <vt:lpstr>3-9-7发出商品</vt:lpstr>
      <vt:lpstr>3-9-8在用周转材料</vt:lpstr>
      <vt:lpstr>3-10合同资产</vt:lpstr>
      <vt:lpstr>3-11持有待售资产</vt:lpstr>
      <vt:lpstr>3-12一年到期非流动资产</vt:lpstr>
      <vt:lpstr>3-13其他流动资产</vt:lpstr>
      <vt:lpstr>4-非流动资产汇总</vt:lpstr>
      <vt:lpstr>4-1债权投资</vt:lpstr>
      <vt:lpstr>4-2其他债权投资</vt:lpstr>
      <vt:lpstr>4-3长期应收</vt:lpstr>
      <vt:lpstr>4-4股权投资</vt:lpstr>
      <vt:lpstr>4-5其他权益工具投资</vt:lpstr>
      <vt:lpstr>4-6其他非流动金融资产</vt:lpstr>
      <vt:lpstr>4-6-1-股票</vt:lpstr>
      <vt:lpstr>4-6-2-债券</vt:lpstr>
      <vt:lpstr>4-6-3-基金</vt:lpstr>
      <vt:lpstr>4-7-1投资性房地产</vt:lpstr>
      <vt:lpstr>4-7-2投资性房地产</vt:lpstr>
      <vt:lpstr>4-7-3投资性地产</vt:lpstr>
      <vt:lpstr>4-7-4投资性地产</vt:lpstr>
      <vt:lpstr>4-8固定资产汇总</vt:lpstr>
      <vt:lpstr>4-8-1房屋建筑物</vt:lpstr>
      <vt:lpstr>4-8-2构筑物</vt:lpstr>
      <vt:lpstr>4-8-3管道沟槽</vt:lpstr>
      <vt:lpstr>标的清单</vt:lpstr>
      <vt:lpstr>存货—周转材料</vt:lpstr>
      <vt:lpstr>汇总</vt:lpstr>
      <vt:lpstr>4-8-7固定资产清理</vt:lpstr>
      <vt:lpstr>4-9在建工程汇总</vt:lpstr>
      <vt:lpstr>4-9-1在建（土建）</vt:lpstr>
      <vt:lpstr>4-9-2在建（设备）</vt:lpstr>
      <vt:lpstr>4-9-3在建工程（工程物资）</vt:lpstr>
      <vt:lpstr>4-10生产性生物资产</vt:lpstr>
      <vt:lpstr>4-11油气资产</vt:lpstr>
      <vt:lpstr>4-12使用权资产</vt:lpstr>
      <vt:lpstr>4-13无形资产汇总</vt:lpstr>
      <vt:lpstr>4-13-1无形-土地</vt:lpstr>
      <vt:lpstr>4-13-2无形-矿业权</vt:lpstr>
      <vt:lpstr>4-13-3无形-其他</vt:lpstr>
      <vt:lpstr>4-14开发支出</vt:lpstr>
      <vt:lpstr>4-15商誉</vt:lpstr>
      <vt:lpstr>4-16长期待摊费用</vt:lpstr>
      <vt:lpstr>4-17递延所得税资产</vt:lpstr>
      <vt:lpstr>4-18其他非流动资产</vt:lpstr>
      <vt:lpstr>5-流动负债汇总</vt:lpstr>
      <vt:lpstr>5-1短期借款</vt:lpstr>
      <vt:lpstr>5-2交易性金融负债</vt:lpstr>
      <vt:lpstr>5-3衍生金融负债</vt:lpstr>
      <vt:lpstr>5-4应付票据</vt:lpstr>
      <vt:lpstr>5-5应付账款</vt:lpstr>
      <vt:lpstr>5-6预收款项</vt:lpstr>
      <vt:lpstr>5-7合同负债</vt:lpstr>
      <vt:lpstr>5-8职工薪酬</vt:lpstr>
      <vt:lpstr>5-9应交税费</vt:lpstr>
      <vt:lpstr>5-10其他应付款汇总表</vt:lpstr>
      <vt:lpstr>5-10-1应付利息</vt:lpstr>
      <vt:lpstr>5-10-2应付股利（利润）</vt:lpstr>
      <vt:lpstr>5-10-3其他应付款 </vt:lpstr>
      <vt:lpstr>5-11持有待售负债</vt:lpstr>
      <vt:lpstr>5-12一年到期非流动负债</vt:lpstr>
      <vt:lpstr>5-13其他流动负债</vt:lpstr>
      <vt:lpstr>6-非流动负债汇总 </vt:lpstr>
      <vt:lpstr>6-1长期借款</vt:lpstr>
      <vt:lpstr>6-2应付债券</vt:lpstr>
      <vt:lpstr>6-3租赁负债</vt:lpstr>
      <vt:lpstr>6-4长期应付款</vt:lpstr>
      <vt:lpstr>6-5长期应付职工薪酬 </vt:lpstr>
      <vt:lpstr>6-6预计负债</vt:lpstr>
      <vt:lpstr>6-7递延收益</vt:lpstr>
      <vt:lpstr>6-8递延所得税负债</vt:lpstr>
      <vt:lpstr>6-9其他非流动负债</vt:lpstr>
      <vt:lpstr>净资产汇总</vt:lpstr>
      <vt:lpstr>00000000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新版通用申报表</dc:title>
  <dc:creator>Seaman</dc:creator>
  <cp:lastModifiedBy>Li</cp:lastModifiedBy>
  <dcterms:created xsi:type="dcterms:W3CDTF">1999-04-13T00:44:00Z</dcterms:created>
  <cp:lastPrinted>2021-01-16T06:47:00Z</cp:lastPrinted>
  <dcterms:modified xsi:type="dcterms:W3CDTF">2026-04-01T02:19:16Z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777D0824A53A141F00307B63791460BC</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